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書き出しの概要" sheetId="1" r:id="rId4"/>
    <sheet name="シート 1 - 表 1" sheetId="2" r:id="rId5"/>
    <sheet name="シート 3 - 表 1" sheetId="3" r:id="rId6"/>
    <sheet name="シート 4 - 表 1" sheetId="4" r:id="rId7"/>
  </sheets>
</workbook>
</file>

<file path=xl/sharedStrings.xml><?xml version="1.0" encoding="utf-8"?>
<sst xmlns="http://schemas.openxmlformats.org/spreadsheetml/2006/main" uniqueCount="276">
  <si>
    <t>この書類はNumbersから書き出されました。各表は  Excelワークシート に変換されました。各Numbersシート上のその他すべてのオブジェクトはそれぞれ別個のワークシートに配置されました。Excelでは数式の計算結果が異なる可能性があるので注意してください。</t>
  </si>
  <si>
    <t>Numbersシート名</t>
  </si>
  <si>
    <t>Numbers表名</t>
  </si>
  <si>
    <t>Excelワークシート名</t>
  </si>
  <si>
    <t>シート 1 - 表 1</t>
  </si>
  <si>
    <t>表1</t>
  </si>
  <si>
    <t>５月</t>
  </si>
  <si>
    <t>商品名</t>
  </si>
  <si>
    <t>カテゴリ</t>
  </si>
  <si>
    <t>ASIN</t>
  </si>
  <si>
    <t>Amazon
販売価格</t>
  </si>
  <si>
    <t>カテゴリ
手数料+3%</t>
  </si>
  <si>
    <t>Amazon
入金額</t>
  </si>
  <si>
    <t>リサーチ時
売れ行き</t>
  </si>
  <si>
    <t>購入先</t>
  </si>
  <si>
    <t>購入価格</t>
  </si>
  <si>
    <t>予想配送料
（重量）</t>
  </si>
  <si>
    <t>予想
仕入れ値</t>
  </si>
  <si>
    <t>予想
利益</t>
  </si>
  <si>
    <t>予想
利益率</t>
  </si>
  <si>
    <t>実販売額</t>
  </si>
  <si>
    <t>トランザクション</t>
  </si>
  <si>
    <t>最終値下がり</t>
  </si>
  <si>
    <t>実利益</t>
  </si>
  <si>
    <t>実利益率</t>
  </si>
  <si>
    <t>MOTOACTV Sports Wrist Strap</t>
  </si>
  <si>
    <t>家電</t>
  </si>
  <si>
    <t>B0073AQY8C</t>
  </si>
  <si>
    <t>amazon</t>
  </si>
  <si>
    <t>Naruto: Frog Plush Coin Purse</t>
  </si>
  <si>
    <t>おもちゃ</t>
  </si>
  <si>
    <t>B001C1066E</t>
  </si>
  <si>
    <r>
      <rPr>
        <u val="single"/>
        <sz val="12"/>
        <color indexed="19"/>
        <rFont val="Arial"/>
      </rPr>
      <t>OutRun 2006: Coast 2 Coast (PlayStation Portable, 2006)</t>
    </r>
    <r>
      <rPr>
        <u val="single"/>
        <sz val="12"/>
        <color indexed="17"/>
        <rFont val="Arial"/>
      </rPr>
      <t>　中古</t>
    </r>
  </si>
  <si>
    <t>ゲーム</t>
  </si>
  <si>
    <t>B000EFTG1K</t>
  </si>
  <si>
    <t>ebay</t>
  </si>
  <si>
    <r>
      <rPr>
        <u val="single"/>
        <sz val="12"/>
        <color indexed="19"/>
        <rFont val="Arial"/>
      </rPr>
      <t xml:space="preserve">Spider-Man 3 </t>
    </r>
  </si>
  <si>
    <t>psp</t>
  </si>
  <si>
    <t>B000NJH6PA</t>
  </si>
  <si>
    <t>Lord of the Rings: War in the North</t>
  </si>
  <si>
    <t>ps3</t>
  </si>
  <si>
    <t>B003DNLDUC</t>
  </si>
  <si>
    <r>
      <rPr>
        <u val="single"/>
        <sz val="12"/>
        <color indexed="19"/>
        <rFont val="Arial"/>
      </rPr>
      <t>PS3 - SBK SUPERBIKE WORLD CHAMPIONSHIP</t>
    </r>
  </si>
  <si>
    <t>B003U03XN8</t>
  </si>
  <si>
    <t>The Black Eyed Peas Experience</t>
  </si>
  <si>
    <t>B006S66Z3Q</t>
  </si>
  <si>
    <r>
      <rPr>
        <u val="single"/>
        <sz val="12"/>
        <color indexed="19"/>
        <rFont val="Arial"/>
      </rPr>
      <t xml:space="preserve">Kingdom Hearts 358/2 Days </t>
    </r>
  </si>
  <si>
    <t>ds</t>
  </si>
  <si>
    <t>B001TD6SK8</t>
  </si>
  <si>
    <t>Geometry Wars: Galaxies</t>
  </si>
  <si>
    <t>B000RWV12W</t>
  </si>
  <si>
    <t>LEGO Battles Ninjago</t>
  </si>
  <si>
    <t>B004IYY8PW</t>
  </si>
  <si>
    <r>
      <rPr>
        <u val="single"/>
        <sz val="12"/>
        <color indexed="19"/>
        <rFont val="Arial"/>
      </rPr>
      <t>Resistance 2</t>
    </r>
  </si>
  <si>
    <t>B0012N3T3Y</t>
  </si>
  <si>
    <t>draque 5</t>
  </si>
  <si>
    <t>B001NJMMHG</t>
  </si>
  <si>
    <r>
      <rPr>
        <u val="single"/>
        <sz val="12"/>
        <color indexed="19"/>
        <rFont val="Arial"/>
      </rPr>
      <t>The Black Eyed Peas Experience</t>
    </r>
  </si>
  <si>
    <t>Strike Witches: The Complete First Season Box Set</t>
  </si>
  <si>
    <t>dvd</t>
  </si>
  <si>
    <t>B0049TC8BC</t>
  </si>
  <si>
    <r>
      <rPr>
        <u val="single"/>
        <sz val="12"/>
        <color indexed="19"/>
        <rFont val="Arial"/>
      </rPr>
      <t>Bulletstorm (Xbox 360</t>
    </r>
  </si>
  <si>
    <t>B003H0CC2O</t>
  </si>
  <si>
    <t>Infinite Stratos Complete Collection</t>
  </si>
  <si>
    <t>br</t>
  </si>
  <si>
    <t>B006XDU7Y2</t>
  </si>
  <si>
    <t>Romeo X Juliet: The Complete Tragedy S.A.V.E.</t>
  </si>
  <si>
    <t>B005HVWVEU</t>
  </si>
  <si>
    <r>
      <rPr>
        <u val="single"/>
        <sz val="12"/>
        <color indexed="19"/>
        <rFont val="Arial"/>
      </rPr>
      <t>Guyver: Complete Box Set</t>
    </r>
  </si>
  <si>
    <t>B003CP61X0</t>
  </si>
  <si>
    <t>Puella Magi Madoka Magica DVD/Blu-ray 1</t>
  </si>
  <si>
    <t>B00771VQCQ</t>
  </si>
  <si>
    <t>Baka and Test: Summon the Beasts Season One</t>
  </si>
  <si>
    <t>B004TP55U2</t>
  </si>
  <si>
    <t>Darker Than Black: Season 2 with OVA's</t>
  </si>
  <si>
    <t>B005DEUEOU</t>
  </si>
  <si>
    <t xml:space="preserve">Gun X Sword: Complete Box </t>
  </si>
  <si>
    <t>B005W2BVZ4</t>
  </si>
  <si>
    <t>Sekirei: Complete Series</t>
  </si>
  <si>
    <t>B0071LEJDK</t>
  </si>
  <si>
    <t>Beaterator</t>
  </si>
  <si>
    <t>B001KWBMNQ</t>
  </si>
  <si>
    <t>Seychelle 24oz Pull Top Water Filter Bottle</t>
  </si>
  <si>
    <t>ホーム</t>
  </si>
  <si>
    <t>B005GN962O</t>
  </si>
  <si>
    <r>
      <rPr>
        <u val="single"/>
        <sz val="12"/>
        <color indexed="19"/>
        <rFont val="Arial"/>
      </rPr>
      <t>NEW Disney Universe</t>
    </r>
  </si>
  <si>
    <t>B005187540</t>
  </si>
  <si>
    <r>
      <rPr>
        <u val="single"/>
        <sz val="12"/>
        <color indexed="19"/>
        <rFont val="Arial"/>
      </rPr>
      <t>Cowboy Bebop: The Movie</t>
    </r>
  </si>
  <si>
    <t>B004R0MF0M</t>
  </si>
  <si>
    <r>
      <rPr>
        <u val="single"/>
        <sz val="12"/>
        <color indexed="19"/>
        <rFont val="Arial"/>
      </rPr>
      <t xml:space="preserve">Mass Effect 3 </t>
    </r>
  </si>
  <si>
    <t>B004FYJFNA</t>
  </si>
  <si>
    <t>Summer Wars</t>
  </si>
  <si>
    <t>B004DMIIOG</t>
  </si>
  <si>
    <t>Blassreiter: Box Set S.A.V.E.</t>
  </si>
  <si>
    <t>B005HVWVN6</t>
  </si>
  <si>
    <t>なし</t>
  </si>
  <si>
    <t xml:space="preserve">Guitar Hero: Warriors of Rock </t>
  </si>
  <si>
    <t>B003N5VVDY</t>
  </si>
  <si>
    <t>GTR Evolution</t>
  </si>
  <si>
    <t>pc</t>
  </si>
  <si>
    <t>B0018XWLKA</t>
  </si>
  <si>
    <t>Dirty Harry: Ultimate Collector's Edition</t>
  </si>
  <si>
    <t>B001608QVS</t>
  </si>
  <si>
    <r>
      <rPr>
        <u val="single"/>
        <sz val="12"/>
        <color indexed="19"/>
        <rFont val="Arial"/>
      </rPr>
      <t xml:space="preserve">Billy Blanks - Basic Training Bootcamp </t>
    </r>
  </si>
  <si>
    <t>B0009MFQQM</t>
  </si>
  <si>
    <r>
      <rPr>
        <u val="single"/>
        <sz val="12"/>
        <color indexed="19"/>
        <rFont val="Arial"/>
      </rPr>
      <t xml:space="preserve">Psalms of Planets Eureka 7 Seven Complete Best </t>
    </r>
  </si>
  <si>
    <t>cddvd</t>
  </si>
  <si>
    <t>B000EXZKNA</t>
  </si>
  <si>
    <r>
      <rPr>
        <u val="single"/>
        <sz val="12"/>
        <color indexed="19"/>
        <rFont val="Arial"/>
      </rPr>
      <t>Tiger Woods PGA Tour 13</t>
    </r>
    <r>
      <rPr>
        <u val="single"/>
        <sz val="12"/>
        <color indexed="17"/>
        <rFont val="Arial"/>
      </rPr>
      <t xml:space="preserve">
</t>
    </r>
  </si>
  <si>
    <t>B006D3JT1E</t>
  </si>
  <si>
    <r>
      <rPr>
        <u val="single"/>
        <sz val="12"/>
        <color indexed="19"/>
        <rFont val="Arial"/>
      </rPr>
      <t xml:space="preserve">Capcom Classics Collection Vol. 2 </t>
    </r>
  </si>
  <si>
    <t>ps2</t>
  </si>
  <si>
    <t>B000GLT82O</t>
  </si>
  <si>
    <t xml:space="preserve">Godzilla </t>
  </si>
  <si>
    <t>B00164EAC8</t>
  </si>
  <si>
    <t>The Secret (Extended Edition)</t>
  </si>
  <si>
    <t>B000K8LV1O</t>
  </si>
  <si>
    <t>Spartacus: Gods of the Arena</t>
  </si>
  <si>
    <t>B004HW7JMY</t>
  </si>
  <si>
    <r>
      <rPr>
        <u val="single"/>
        <sz val="12"/>
        <color indexed="19"/>
        <rFont val="Arial"/>
      </rPr>
      <t>The Mentalist: The Complete Third Season</t>
    </r>
  </si>
  <si>
    <t>B003R0MF1W</t>
  </si>
  <si>
    <t>Tears to Tiara</t>
  </si>
  <si>
    <t>B003XJDSZO</t>
  </si>
  <si>
    <r>
      <rPr>
        <u val="single"/>
        <sz val="12"/>
        <color indexed="19"/>
        <rFont val="Arial"/>
      </rPr>
      <t>PINK FLOYD IS ANYBODY OUT THERE THE WALL</t>
    </r>
  </si>
  <si>
    <t xml:space="preserve">cd </t>
  </si>
  <si>
    <t>B000038A2B</t>
  </si>
  <si>
    <t>Sengoku Basara 2: The Complete Series Limited Edition</t>
  </si>
  <si>
    <t>dbr</t>
  </si>
  <si>
    <t>B0069556SG</t>
  </si>
  <si>
    <t>Strike Witches</t>
  </si>
  <si>
    <t>Gantz: The Complete Series</t>
  </si>
  <si>
    <t>B00477VLZK</t>
  </si>
  <si>
    <t>Phineas and Ferb Ride Again</t>
  </si>
  <si>
    <t>B003M2W43O</t>
  </si>
  <si>
    <t>Rune Factory 3: A Fantasy Harvest Moon</t>
  </si>
  <si>
    <t>B003UI518U</t>
  </si>
  <si>
    <t>Star Wars The Force Unleashed: Ultimate Sith Edition</t>
  </si>
  <si>
    <t>B002LHSGSI</t>
  </si>
  <si>
    <t>To Love Ru Complete Collection</t>
  </si>
  <si>
    <t>B0057O6IJG</t>
  </si>
  <si>
    <r>
      <rPr>
        <u val="single"/>
        <sz val="12"/>
        <color indexed="19"/>
        <rFont val="Arial"/>
      </rPr>
      <t>CALL OF DUTY: THE WAR COLLECTION</t>
    </r>
  </si>
  <si>
    <t>B003JZT1OY</t>
  </si>
  <si>
    <t>Shaun The Sheep</t>
  </si>
  <si>
    <t>B001A76X8U</t>
  </si>
  <si>
    <r>
      <rPr>
        <u val="single"/>
        <sz val="12"/>
        <color indexed="19"/>
        <rFont val="Arial"/>
      </rPr>
      <t>Ridge Racer Unbounded</t>
    </r>
  </si>
  <si>
    <t>B004NRN5E4</t>
  </si>
  <si>
    <t>Mx Vs Atv Reflex</t>
  </si>
  <si>
    <t>B002EJVTC8</t>
  </si>
  <si>
    <t xml:space="preserve">Seychelle 24oz Pull Top Water </t>
  </si>
  <si>
    <t>WWE Smackdown vs Raw 2011</t>
  </si>
  <si>
    <t>B003P9FS0U</t>
  </si>
  <si>
    <t>Batman Arkham Asylum: Game of the Year</t>
  </si>
  <si>
    <t>B003B20RHA</t>
  </si>
  <si>
    <t>Planet Earth: The Complete BBC Series</t>
  </si>
  <si>
    <t>B000MR9D5E</t>
  </si>
  <si>
    <r>
      <rPr>
        <u val="single"/>
        <sz val="12"/>
        <color indexed="19"/>
        <rFont val="Arial"/>
      </rPr>
      <t>Gossip Girl: The Complete Fourth Season</t>
    </r>
  </si>
  <si>
    <t>B003L77GFG</t>
  </si>
  <si>
    <t>Bones: The Complete Sixth Season</t>
  </si>
  <si>
    <t>B005GT3XGS</t>
  </si>
  <si>
    <r>
      <rPr>
        <u val="single"/>
        <sz val="12"/>
        <color indexed="19"/>
        <rFont val="Arial"/>
      </rPr>
      <t>Bones: The Complete Sixth Season</t>
    </r>
  </si>
  <si>
    <t>B003L77G8I</t>
  </si>
  <si>
    <t>Sony Bloggie Touch Camera, 4-Hour</t>
  </si>
  <si>
    <t>エレクト</t>
  </si>
  <si>
    <t>B0043CVH2Q</t>
  </si>
  <si>
    <t>Walt Disney Pictures Presents Hannah Montana The Movie</t>
  </si>
  <si>
    <t>B001RXB4S6</t>
  </si>
  <si>
    <r>
      <rPr>
        <u val="single"/>
        <sz val="12"/>
        <color indexed="19"/>
        <rFont val="Arial"/>
      </rPr>
      <t>SPACE INVADERS EXTREME 2</t>
    </r>
  </si>
  <si>
    <t>B002BXJ7G2</t>
  </si>
  <si>
    <r>
      <rPr>
        <u val="single"/>
        <sz val="12"/>
        <color indexed="19"/>
        <rFont val="Times Roman"/>
      </rPr>
      <t>SPACE INVADERS EXTREME 2</t>
    </r>
  </si>
  <si>
    <t>Mega Man Anniversary</t>
  </si>
  <si>
    <t>B00019HNNC</t>
  </si>
  <si>
    <t>Wolfenstein</t>
  </si>
  <si>
    <t>B001CRQYBO</t>
  </si>
  <si>
    <t>Golden Axe: Beast Rider</t>
  </si>
  <si>
    <t>B001I93I9M</t>
  </si>
  <si>
    <r>
      <rPr>
        <u val="single"/>
        <sz val="12"/>
        <color indexed="19"/>
        <rFont val="Arial"/>
      </rPr>
      <t xml:space="preserve">VIDEO GAME PS3 Guitar Hero World </t>
    </r>
  </si>
  <si>
    <t>B001ABK1LQ</t>
  </si>
  <si>
    <r>
      <rPr>
        <u val="single"/>
        <sz val="12"/>
        <color indexed="19"/>
        <rFont val="Arial"/>
      </rPr>
      <t>QUAKE 4 XBOX 360</t>
    </r>
  </si>
  <si>
    <t>B0009S4UOK</t>
  </si>
  <si>
    <t>"Virtua Tennis 3</t>
  </si>
  <si>
    <t>B000IONGVS</t>
  </si>
  <si>
    <r>
      <rPr>
        <u val="single"/>
        <sz val="12"/>
        <color indexed="19"/>
        <rFont val="Arial"/>
      </rPr>
      <t xml:space="preserve">FERRARI CHALLENGE </t>
    </r>
  </si>
  <si>
    <t>B001AS4TTE</t>
  </si>
  <si>
    <t xml:space="preserve">Tears to Tiara </t>
  </si>
  <si>
    <t>Bamboo Blade: The Complete Series</t>
  </si>
  <si>
    <t>B003VOVVWS</t>
  </si>
  <si>
    <r>
      <rPr>
        <u val="single"/>
        <sz val="12"/>
        <color indexed="19"/>
        <rFont val="Arial"/>
      </rPr>
      <t>Little Big Planet 2</t>
    </r>
  </si>
  <si>
    <t>B002I0K780</t>
  </si>
  <si>
    <t>Sakura Wars TV: Complete Collection</t>
  </si>
  <si>
    <t>B002CWKTRS</t>
  </si>
  <si>
    <t>これから</t>
  </si>
  <si>
    <r>
      <rPr>
        <u val="single"/>
        <sz val="12"/>
        <color indexed="19"/>
        <rFont val="Arial"/>
      </rPr>
      <t>Michael Jackson - GHOSTS</t>
    </r>
  </si>
  <si>
    <t>B00004CVU3</t>
  </si>
  <si>
    <t>MLB Front Office Manager</t>
  </si>
  <si>
    <t>B001M5RRNU</t>
  </si>
  <si>
    <r>
      <rPr>
        <u val="single"/>
        <sz val="12"/>
        <color indexed="19"/>
        <rFont val="Arial"/>
      </rPr>
      <t>PS3 NCIS</t>
    </r>
  </si>
  <si>
    <t>B005EZ5GYQ</t>
  </si>
  <si>
    <t xml:space="preserve">LOVE AND HUGS" SALT &amp; PEPPER SHAKER SET </t>
  </si>
  <si>
    <t>B002OTB5FY</t>
  </si>
  <si>
    <r>
      <rPr>
        <u val="single"/>
        <sz val="12"/>
        <color indexed="19"/>
        <rFont val="Arial"/>
      </rPr>
      <t>Sophie's Choice</t>
    </r>
  </si>
  <si>
    <t>B00004I9PK</t>
  </si>
  <si>
    <t>Sesame Street: Kids' Favorite Songs</t>
  </si>
  <si>
    <t>B00005QFE1</t>
  </si>
  <si>
    <t xml:space="preserve">Canaan: Complete Collection </t>
  </si>
  <si>
    <t>B003XJDT0I</t>
  </si>
  <si>
    <t>World of Warcraft: Wrath of the Lich King Expansion Pack　　中古</t>
  </si>
  <si>
    <t>B000VJTJNE</t>
  </si>
  <si>
    <r>
      <rPr>
        <u val="single"/>
        <sz val="12"/>
        <color indexed="19"/>
        <rFont val="Arial"/>
      </rPr>
      <t>RollerCoaster Tycoon 3 GOLD</t>
    </r>
  </si>
  <si>
    <t>B0017QUGEG</t>
  </si>
  <si>
    <t>Kravitz, Lenny - One Night In Tokyo</t>
  </si>
  <si>
    <t>B0034ZU3ZU</t>
  </si>
  <si>
    <t>NEW Les Annees Rca</t>
  </si>
  <si>
    <t>B005IQXSK0</t>
  </si>
  <si>
    <r>
      <rPr>
        <u val="single"/>
        <sz val="12"/>
        <color indexed="19"/>
        <rFont val="Arial"/>
      </rPr>
      <t>Up in Smoke</t>
    </r>
  </si>
  <si>
    <t>B00005UPNE</t>
  </si>
  <si>
    <t>The Hot Spot</t>
  </si>
  <si>
    <t>B00008YNGR</t>
  </si>
  <si>
    <t>Live On Air</t>
  </si>
  <si>
    <t>cd</t>
  </si>
  <si>
    <t>B003XNKEPC</t>
  </si>
  <si>
    <t>Flight To Denmark</t>
  </si>
  <si>
    <t>B000027UPE</t>
  </si>
  <si>
    <r>
      <rPr>
        <u val="single"/>
        <sz val="12"/>
        <color indexed="19"/>
        <rFont val="Arial"/>
      </rPr>
      <t>Apache Air Assault Game</t>
    </r>
  </si>
  <si>
    <t>B003WJR4X2</t>
  </si>
  <si>
    <t>Live In Hollywood</t>
  </si>
  <si>
    <t>B007458ILC</t>
  </si>
  <si>
    <t xml:space="preserve">Bon Jovi: Live at Madison Square Garden </t>
  </si>
  <si>
    <t>B002SQFZ68</t>
  </si>
  <si>
    <t>4x4=12</t>
  </si>
  <si>
    <t>B00474ADMU</t>
  </si>
  <si>
    <t>Replica</t>
  </si>
  <si>
    <t>B005OBUJDS</t>
  </si>
  <si>
    <t>"Peter Gabriel - Secret World Live</t>
  </si>
  <si>
    <t>B00008977N</t>
  </si>
  <si>
    <t>LEAPFROG LETS GO TO SCHOOL</t>
  </si>
  <si>
    <t>B003HS62ZE</t>
  </si>
  <si>
    <r>
      <rPr>
        <u val="single"/>
        <sz val="12"/>
        <color indexed="19"/>
        <rFont val="Arial"/>
      </rPr>
      <t xml:space="preserve">DEEP PURPLE - LIVE IN CALIFORNIA 74 </t>
    </r>
  </si>
  <si>
    <t>B000CPH9XY</t>
  </si>
  <si>
    <t>Super Robot Red Baron</t>
  </si>
  <si>
    <t>B002WBYDMQ</t>
  </si>
  <si>
    <r>
      <rPr>
        <u val="single"/>
        <sz val="12"/>
        <color indexed="19"/>
        <rFont val="Arial"/>
      </rPr>
      <t>LARAAJI - AMBIENT 3: DAY OF RADIANCE</t>
    </r>
  </si>
  <si>
    <t>B000003S2N</t>
  </si>
  <si>
    <t xml:space="preserve">Ga-Rei-Zero: The Complete Series </t>
  </si>
  <si>
    <t>B004DMIIT6</t>
  </si>
  <si>
    <r>
      <rPr>
        <u val="single"/>
        <sz val="12"/>
        <color indexed="19"/>
        <rFont val="Arial"/>
      </rPr>
      <t>Gossip Girl: The Complete Third Season</t>
    </r>
  </si>
  <si>
    <t>B002JVWRBS</t>
  </si>
  <si>
    <r>
      <rPr>
        <u val="single"/>
        <sz val="12"/>
        <color indexed="19"/>
        <rFont val="Arial"/>
      </rPr>
      <t>Game of Thrones: The Complete First Season</t>
    </r>
  </si>
  <si>
    <t>B002IFT1ZA</t>
  </si>
  <si>
    <t>CHiPs: The Complete Second Season</t>
  </si>
  <si>
    <t>B0014VPFKY</t>
  </si>
  <si>
    <t>Gossip Girl: The Complete Second Season</t>
  </si>
  <si>
    <t>B001FB4VX0</t>
  </si>
  <si>
    <t>BioShock and Elder Scrolls: Oblivion Bundle</t>
  </si>
  <si>
    <t>B0029E1VGC</t>
  </si>
  <si>
    <t xml:space="preserve">Gintama the Motion Picture </t>
  </si>
  <si>
    <t>B0079K4XSY</t>
  </si>
  <si>
    <t>The Last of the Mohican</t>
  </si>
  <si>
    <t>B000A2WP7O</t>
  </si>
  <si>
    <t>Gossip Girl: The Complete First Season</t>
  </si>
  <si>
    <t>B000W6ZUUC</t>
  </si>
  <si>
    <t>And 1 Mixtape, Vol. 5</t>
  </si>
  <si>
    <t>B000067J2V</t>
  </si>
  <si>
    <t>King Crimson: Neal and Jack and Me</t>
  </si>
  <si>
    <t>B0002TT0GO</t>
  </si>
  <si>
    <t>ゲームx</t>
  </si>
  <si>
    <r>
      <rPr>
        <u val="single"/>
        <sz val="12"/>
        <color indexed="19"/>
        <rFont val="Arial"/>
      </rPr>
      <t>Shame (Blu-ray/DVD</t>
    </r>
  </si>
  <si>
    <t>B006OB3K56</t>
  </si>
  <si>
    <t>Echoes: Pink Floyd</t>
  </si>
  <si>
    <t>B00008S7KC</t>
  </si>
  <si>
    <t>Outrun 2006</t>
  </si>
  <si>
    <t>ゲームpc</t>
  </si>
  <si>
    <t>B0016KFY6S</t>
  </si>
  <si>
    <t>Deepest Purple: Very Best of</t>
  </si>
  <si>
    <t>B003ZJUIGO</t>
  </si>
  <si>
    <t>シート 3 - 表 1</t>
  </si>
  <si>
    <t>シート 4 - 表 1</t>
  </si>
</sst>
</file>

<file path=xl/styles.xml><?xml version="1.0" encoding="utf-8"?>
<styleSheet xmlns="http://schemas.openxmlformats.org/spreadsheetml/2006/main">
  <numFmts count="1">
    <numFmt numFmtId="0" formatCode="General"/>
  </numFmts>
  <fonts count="18">
    <font>
      <sz val="11"/>
      <color indexed="8"/>
      <name val="Helvetica Neue"/>
    </font>
    <font>
      <sz val="12"/>
      <color indexed="8"/>
      <name val="Helvetica Neue"/>
    </font>
    <font>
      <sz val="14"/>
      <color indexed="8"/>
      <name val="Helvetica Neue"/>
    </font>
    <font>
      <sz val="12"/>
      <color indexed="8"/>
      <name val="ヒラギノ角ゴ ProN W3"/>
    </font>
    <font>
      <u val="single"/>
      <sz val="12"/>
      <color indexed="11"/>
      <name val="Helvetica Neue"/>
    </font>
    <font>
      <sz val="14"/>
      <color indexed="8"/>
      <name val="Helvetica Neue"/>
    </font>
    <font>
      <b val="1"/>
      <sz val="10"/>
      <color indexed="8"/>
      <name val="Helvetica Neue"/>
    </font>
    <font>
      <b val="1"/>
      <sz val="14"/>
      <color indexed="8"/>
      <name val="Helvetica Neue"/>
    </font>
    <font>
      <b val="1"/>
      <sz val="10"/>
      <color indexed="8"/>
      <name val="Verdana"/>
    </font>
    <font>
      <sz val="12"/>
      <color indexed="8"/>
      <name val="Times Roman"/>
    </font>
    <font>
      <u val="single"/>
      <sz val="12"/>
      <color indexed="17"/>
      <name val="Arial"/>
    </font>
    <font>
      <u val="single"/>
      <sz val="12"/>
      <color indexed="19"/>
      <name val="Arial"/>
    </font>
    <font>
      <sz val="12"/>
      <color indexed="8"/>
      <name val="Helvetica"/>
    </font>
    <font>
      <u val="single"/>
      <sz val="12"/>
      <color indexed="20"/>
      <name val="Arial"/>
    </font>
    <font>
      <u val="single"/>
      <sz val="12"/>
      <color indexed="20"/>
      <name val="Times Roman"/>
    </font>
    <font>
      <u val="single"/>
      <sz val="12"/>
      <color indexed="19"/>
      <name val="Times Roman"/>
    </font>
    <font>
      <b val="1"/>
      <sz val="10"/>
      <color indexed="8"/>
      <name val="Helvetica"/>
    </font>
    <font>
      <sz val="14"/>
      <color indexed="8"/>
      <name val="Helvetica"/>
    </font>
  </fonts>
  <fills count="2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35"/>
        <bgColor auto="1"/>
      </patternFill>
    </fill>
    <fill>
      <patternFill patternType="solid">
        <fgColor indexed="36"/>
        <bgColor auto="1"/>
      </patternFill>
    </fill>
  </fills>
  <borders count="4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3"/>
      </bottom>
      <diagonal/>
    </border>
    <border>
      <left style="thin">
        <color indexed="13"/>
      </left>
      <right style="thin">
        <color indexed="13"/>
      </right>
      <top style="thick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/>
    </xf>
  </cellStyleXfs>
  <cellXfs count="145">
    <xf numFmtId="0" fontId="0" applyNumberFormat="0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horizontal="left" vertical="top" wrapText="1"/>
    </xf>
    <xf numFmtId="0" fontId="2" applyNumberFormat="0" applyFont="1" applyFill="0" applyBorder="0" applyAlignment="1" applyProtection="0">
      <alignment horizontal="left" vertical="top"/>
    </xf>
    <xf numFmtId="0" fontId="1" fillId="2" applyNumberFormat="0" applyFont="1" applyFill="1" applyBorder="0" applyAlignment="1" applyProtection="0">
      <alignment horizontal="left" vertical="top"/>
    </xf>
    <xf numFmtId="0" fontId="1" fillId="3" applyNumberFormat="0" applyFont="1" applyFill="1" applyBorder="0" applyAlignment="1" applyProtection="0">
      <alignment horizontal="left" vertical="top"/>
    </xf>
    <xf numFmtId="0" fontId="4" fillId="3" applyNumberFormat="0" applyFont="1" applyFill="1" applyBorder="0" applyAlignment="1" applyProtection="0">
      <alignment horizontal="left" vertical="top"/>
    </xf>
    <xf numFmtId="0" fontId="0" applyNumberFormat="1" applyFont="1" applyFill="0" applyBorder="0" applyAlignment="1" applyProtection="0">
      <alignment vertical="top"/>
    </xf>
    <xf numFmtId="49" fontId="6" fillId="4" borderId="1" applyNumberFormat="1" applyFont="1" applyFill="1" applyBorder="1" applyAlignment="1" applyProtection="0">
      <alignment horizontal="center" vertical="top" wrapText="1"/>
    </xf>
    <xf numFmtId="0" fontId="6" fillId="4" borderId="1" applyNumberFormat="0" applyFont="1" applyFill="1" applyBorder="1" applyAlignment="1" applyProtection="0">
      <alignment horizontal="center" vertical="top" wrapText="1"/>
    </xf>
    <xf numFmtId="49" fontId="7" fillId="4" borderId="1" applyNumberFormat="1" applyFont="1" applyFill="1" applyBorder="1" applyAlignment="1" applyProtection="0">
      <alignment horizontal="left" vertical="top" wrapText="1"/>
    </xf>
    <xf numFmtId="49" fontId="7" fillId="4" borderId="1" applyNumberFormat="1" applyFont="1" applyFill="1" applyBorder="1" applyAlignment="1" applyProtection="0">
      <alignment horizontal="center" vertical="top" wrapText="1"/>
    </xf>
    <xf numFmtId="0" fontId="7" fillId="4" borderId="1" applyNumberFormat="0" applyFont="1" applyFill="1" applyBorder="1" applyAlignment="1" applyProtection="0">
      <alignment horizontal="center" vertical="top" wrapText="1"/>
    </xf>
    <xf numFmtId="49" fontId="8" fillId="5" borderId="1" applyNumberFormat="1" applyFont="1" applyFill="1" applyBorder="1" applyAlignment="1" applyProtection="0">
      <alignment horizontal="left" vertical="top" wrapText="1"/>
    </xf>
    <xf numFmtId="49" fontId="2" fillId="5" borderId="1" applyNumberFormat="1" applyFont="1" applyFill="1" applyBorder="1" applyAlignment="1" applyProtection="0">
      <alignment vertical="top"/>
    </xf>
    <xf numFmtId="49" fontId="9" fillId="5" borderId="1" applyNumberFormat="1" applyFont="1" applyFill="1" applyBorder="1" applyAlignment="1" applyProtection="0">
      <alignment horizontal="left" vertical="top"/>
    </xf>
    <xf numFmtId="0" fontId="2" fillId="5" borderId="1" applyNumberFormat="1" applyFont="1" applyFill="1" applyBorder="1" applyAlignment="1" applyProtection="0">
      <alignment vertical="top"/>
    </xf>
    <xf numFmtId="0" fontId="2" fillId="5" borderId="1" applyNumberFormat="0" applyFont="1" applyFill="1" applyBorder="1" applyAlignment="1" applyProtection="0">
      <alignment vertical="top"/>
    </xf>
    <xf numFmtId="49" fontId="8" fillId="6" borderId="1" applyNumberFormat="1" applyFont="1" applyFill="1" applyBorder="1" applyAlignment="1" applyProtection="0">
      <alignment horizontal="left" vertical="top" wrapText="1"/>
    </xf>
    <xf numFmtId="49" fontId="2" fillId="6" borderId="1" applyNumberFormat="1" applyFont="1" applyFill="1" applyBorder="1" applyAlignment="1" applyProtection="0">
      <alignment vertical="top"/>
    </xf>
    <xf numFmtId="49" fontId="9" fillId="6" borderId="1" applyNumberFormat="1" applyFont="1" applyFill="1" applyBorder="1" applyAlignment="1" applyProtection="0">
      <alignment horizontal="left" vertical="top"/>
    </xf>
    <xf numFmtId="0" fontId="2" fillId="6" borderId="1" applyNumberFormat="1" applyFont="1" applyFill="1" applyBorder="1" applyAlignment="1" applyProtection="0">
      <alignment vertical="top"/>
    </xf>
    <xf numFmtId="0" fontId="2" fillId="6" borderId="1" applyNumberFormat="0" applyFont="1" applyFill="1" applyBorder="1" applyAlignment="1" applyProtection="0">
      <alignment vertical="top"/>
    </xf>
    <xf numFmtId="49" fontId="8" fillId="7" borderId="1" applyNumberFormat="1" applyFont="1" applyFill="1" applyBorder="1" applyAlignment="1" applyProtection="0">
      <alignment horizontal="left" vertical="top" wrapText="1"/>
    </xf>
    <xf numFmtId="49" fontId="2" fillId="7" borderId="1" applyNumberFormat="1" applyFont="1" applyFill="1" applyBorder="1" applyAlignment="1" applyProtection="0">
      <alignment vertical="top"/>
    </xf>
    <xf numFmtId="49" fontId="9" fillId="7" borderId="1" applyNumberFormat="1" applyFont="1" applyFill="1" applyBorder="1" applyAlignment="1" applyProtection="0">
      <alignment horizontal="left" vertical="top"/>
    </xf>
    <xf numFmtId="0" fontId="2" fillId="7" borderId="1" applyNumberFormat="1" applyFont="1" applyFill="1" applyBorder="1" applyAlignment="1" applyProtection="0">
      <alignment vertical="top"/>
    </xf>
    <xf numFmtId="0" fontId="2" fillId="7" borderId="1" applyNumberFormat="0" applyFont="1" applyFill="1" applyBorder="1" applyAlignment="1" applyProtection="0">
      <alignment vertical="top"/>
    </xf>
    <xf numFmtId="49" fontId="10" fillId="8" borderId="1" applyNumberFormat="1" applyFont="1" applyFill="1" applyBorder="1" applyAlignment="1" applyProtection="0">
      <alignment horizontal="left" vertical="top" wrapText="1"/>
    </xf>
    <xf numFmtId="49" fontId="2" fillId="8" borderId="1" applyNumberFormat="1" applyFont="1" applyFill="1" applyBorder="1" applyAlignment="1" applyProtection="0">
      <alignment vertical="top"/>
    </xf>
    <xf numFmtId="49" fontId="12" fillId="8" borderId="1" applyNumberFormat="1" applyFont="1" applyFill="1" applyBorder="1" applyAlignment="1" applyProtection="0">
      <alignment horizontal="left" vertical="top"/>
    </xf>
    <xf numFmtId="0" fontId="2" fillId="8" borderId="1" applyNumberFormat="1" applyFont="1" applyFill="1" applyBorder="1" applyAlignment="1" applyProtection="0">
      <alignment vertical="top"/>
    </xf>
    <xf numFmtId="0" fontId="2" fillId="8" borderId="1" applyNumberFormat="0" applyFont="1" applyFill="1" applyBorder="1" applyAlignment="1" applyProtection="0">
      <alignment vertical="top"/>
    </xf>
    <xf numFmtId="49" fontId="13" fillId="9" borderId="1" applyNumberFormat="1" applyFont="1" applyFill="1" applyBorder="1" applyAlignment="1" applyProtection="0">
      <alignment horizontal="left" vertical="top" wrapText="1"/>
    </xf>
    <xf numFmtId="49" fontId="2" fillId="9" borderId="1" applyNumberFormat="1" applyFont="1" applyFill="1" applyBorder="1" applyAlignment="1" applyProtection="0">
      <alignment vertical="top"/>
    </xf>
    <xf numFmtId="49" fontId="9" fillId="9" borderId="1" applyNumberFormat="1" applyFont="1" applyFill="1" applyBorder="1" applyAlignment="1" applyProtection="0">
      <alignment horizontal="left" vertical="top"/>
    </xf>
    <xf numFmtId="0" fontId="2" fillId="9" borderId="1" applyNumberFormat="1" applyFont="1" applyFill="1" applyBorder="1" applyAlignment="1" applyProtection="0">
      <alignment vertical="top"/>
    </xf>
    <xf numFmtId="0" fontId="2" fillId="9" borderId="1" applyNumberFormat="0" applyFont="1" applyFill="1" applyBorder="1" applyAlignment="1" applyProtection="0">
      <alignment vertical="top"/>
    </xf>
    <xf numFmtId="49" fontId="13" fillId="4" borderId="1" applyNumberFormat="1" applyFont="1" applyFill="1" applyBorder="1" applyAlignment="1" applyProtection="0">
      <alignment horizontal="left" vertical="top" wrapText="1"/>
    </xf>
    <xf numFmtId="49" fontId="2" fillId="10" borderId="1" applyNumberFormat="1" applyFont="1" applyFill="1" applyBorder="1" applyAlignment="1" applyProtection="0">
      <alignment vertical="top"/>
    </xf>
    <xf numFmtId="49" fontId="9" fillId="10" borderId="1" applyNumberFormat="1" applyFont="1" applyFill="1" applyBorder="1" applyAlignment="1" applyProtection="0">
      <alignment horizontal="left" vertical="top"/>
    </xf>
    <xf numFmtId="0" fontId="2" fillId="10" borderId="1" applyNumberFormat="1" applyFont="1" applyFill="1" applyBorder="1" applyAlignment="1" applyProtection="0">
      <alignment vertical="top"/>
    </xf>
    <xf numFmtId="0" fontId="2" fillId="10" borderId="1" applyNumberFormat="0" applyFont="1" applyFill="1" applyBorder="1" applyAlignment="1" applyProtection="0">
      <alignment vertical="top"/>
    </xf>
    <xf numFmtId="49" fontId="13" fillId="5" borderId="1" applyNumberFormat="1" applyFont="1" applyFill="1" applyBorder="1" applyAlignment="1" applyProtection="0">
      <alignment horizontal="left" vertical="top" wrapText="1"/>
    </xf>
    <xf numFmtId="49" fontId="13" fillId="7" borderId="1" applyNumberFormat="1" applyFont="1" applyFill="1" applyBorder="1" applyAlignment="1" applyProtection="0">
      <alignment horizontal="left" vertical="top" wrapText="1"/>
    </xf>
    <xf numFmtId="49" fontId="7" fillId="7" borderId="1" applyNumberFormat="1" applyFont="1" applyFill="1" applyBorder="1" applyAlignment="1" applyProtection="0">
      <alignment horizontal="left" vertical="top" wrapText="1"/>
    </xf>
    <xf numFmtId="49" fontId="8" fillId="8" borderId="1" applyNumberFormat="1" applyFont="1" applyFill="1" applyBorder="1" applyAlignment="1" applyProtection="0">
      <alignment horizontal="left" vertical="top" wrapText="1"/>
    </xf>
    <xf numFmtId="49" fontId="9" fillId="8" borderId="1" applyNumberFormat="1" applyFont="1" applyFill="1" applyBorder="1" applyAlignment="1" applyProtection="0">
      <alignment horizontal="left" vertical="top"/>
    </xf>
    <xf numFmtId="49" fontId="8" fillId="11" borderId="1" applyNumberFormat="1" applyFont="1" applyFill="1" applyBorder="1" applyAlignment="1" applyProtection="0">
      <alignment horizontal="left" vertical="top" wrapText="1"/>
    </xf>
    <xf numFmtId="49" fontId="2" fillId="11" borderId="1" applyNumberFormat="1" applyFont="1" applyFill="1" applyBorder="1" applyAlignment="1" applyProtection="0">
      <alignment vertical="top"/>
    </xf>
    <xf numFmtId="49" fontId="9" fillId="11" borderId="1" applyNumberFormat="1" applyFont="1" applyFill="1" applyBorder="1" applyAlignment="1" applyProtection="0">
      <alignment horizontal="left" vertical="top"/>
    </xf>
    <xf numFmtId="0" fontId="2" fillId="11" borderId="1" applyNumberFormat="1" applyFont="1" applyFill="1" applyBorder="1" applyAlignment="1" applyProtection="0">
      <alignment vertical="top"/>
    </xf>
    <xf numFmtId="0" fontId="2" fillId="11" borderId="1" applyNumberFormat="0" applyFont="1" applyFill="1" applyBorder="1" applyAlignment="1" applyProtection="0">
      <alignment vertical="top"/>
    </xf>
    <xf numFmtId="49" fontId="8" fillId="12" borderId="1" applyNumberFormat="1" applyFont="1" applyFill="1" applyBorder="1" applyAlignment="1" applyProtection="0">
      <alignment horizontal="left" vertical="top" wrapText="1"/>
    </xf>
    <xf numFmtId="49" fontId="2" fillId="12" borderId="1" applyNumberFormat="1" applyFont="1" applyFill="1" applyBorder="1" applyAlignment="1" applyProtection="0">
      <alignment vertical="top"/>
    </xf>
    <xf numFmtId="49" fontId="9" fillId="12" borderId="1" applyNumberFormat="1" applyFont="1" applyFill="1" applyBorder="1" applyAlignment="1" applyProtection="0">
      <alignment horizontal="left" vertical="top"/>
    </xf>
    <xf numFmtId="0" fontId="2" fillId="12" borderId="1" applyNumberFormat="1" applyFont="1" applyFill="1" applyBorder="1" applyAlignment="1" applyProtection="0">
      <alignment vertical="top"/>
    </xf>
    <xf numFmtId="0" fontId="2" fillId="12" borderId="1" applyNumberFormat="0" applyFont="1" applyFill="1" applyBorder="1" applyAlignment="1" applyProtection="0">
      <alignment vertical="top"/>
    </xf>
    <xf numFmtId="49" fontId="8" fillId="13" borderId="1" applyNumberFormat="1" applyFont="1" applyFill="1" applyBorder="1" applyAlignment="1" applyProtection="0">
      <alignment horizontal="left" vertical="top" wrapText="1"/>
    </xf>
    <xf numFmtId="49" fontId="2" fillId="13" borderId="1" applyNumberFormat="1" applyFont="1" applyFill="1" applyBorder="1" applyAlignment="1" applyProtection="0">
      <alignment vertical="top"/>
    </xf>
    <xf numFmtId="49" fontId="9" fillId="13" borderId="1" applyNumberFormat="1" applyFont="1" applyFill="1" applyBorder="1" applyAlignment="1" applyProtection="0">
      <alignment horizontal="left" vertical="top"/>
    </xf>
    <xf numFmtId="0" fontId="2" fillId="13" borderId="1" applyNumberFormat="1" applyFont="1" applyFill="1" applyBorder="1" applyAlignment="1" applyProtection="0">
      <alignment vertical="top"/>
    </xf>
    <xf numFmtId="0" fontId="2" fillId="13" borderId="1" applyNumberFormat="0" applyFont="1" applyFill="1" applyBorder="1" applyAlignment="1" applyProtection="0">
      <alignment vertical="top"/>
    </xf>
    <xf numFmtId="49" fontId="13" fillId="14" borderId="1" applyNumberFormat="1" applyFont="1" applyFill="1" applyBorder="1" applyAlignment="1" applyProtection="0">
      <alignment horizontal="left" vertical="top" wrapText="1"/>
    </xf>
    <xf numFmtId="49" fontId="2" fillId="14" borderId="1" applyNumberFormat="1" applyFont="1" applyFill="1" applyBorder="1" applyAlignment="1" applyProtection="0">
      <alignment vertical="top"/>
    </xf>
    <xf numFmtId="49" fontId="9" fillId="14" borderId="1" applyNumberFormat="1" applyFont="1" applyFill="1" applyBorder="1" applyAlignment="1" applyProtection="0">
      <alignment horizontal="left" vertical="top"/>
    </xf>
    <xf numFmtId="0" fontId="2" fillId="14" borderId="1" applyNumberFormat="1" applyFont="1" applyFill="1" applyBorder="1" applyAlignment="1" applyProtection="0">
      <alignment vertical="top"/>
    </xf>
    <xf numFmtId="0" fontId="2" fillId="14" borderId="1" applyNumberFormat="0" applyFont="1" applyFill="1" applyBorder="1" applyAlignment="1" applyProtection="0">
      <alignment vertical="top"/>
    </xf>
    <xf numFmtId="49" fontId="8" fillId="4" borderId="1" applyNumberFormat="1" applyFont="1" applyFill="1" applyBorder="1" applyAlignment="1" applyProtection="0">
      <alignment horizontal="left" vertical="top" wrapText="1"/>
    </xf>
    <xf numFmtId="49" fontId="8" fillId="14" borderId="1" applyNumberFormat="1" applyFont="1" applyFill="1" applyBorder="1" applyAlignment="1" applyProtection="0">
      <alignment horizontal="left" vertical="top" wrapText="1"/>
    </xf>
    <xf numFmtId="49" fontId="13" fillId="8" borderId="1" applyNumberFormat="1" applyFont="1" applyFill="1" applyBorder="1" applyAlignment="1" applyProtection="0">
      <alignment horizontal="left" vertical="top" wrapText="1"/>
    </xf>
    <xf numFmtId="49" fontId="13" fillId="13" borderId="1" applyNumberFormat="1" applyFont="1" applyFill="1" applyBorder="1" applyAlignment="1" applyProtection="0">
      <alignment horizontal="left" vertical="top" wrapText="1"/>
    </xf>
    <xf numFmtId="49" fontId="10" fillId="15" borderId="1" applyNumberFormat="1" applyFont="1" applyFill="1" applyBorder="1" applyAlignment="1" applyProtection="0">
      <alignment horizontal="left" vertical="top" wrapText="1"/>
    </xf>
    <xf numFmtId="49" fontId="2" fillId="15" borderId="1" applyNumberFormat="1" applyFont="1" applyFill="1" applyBorder="1" applyAlignment="1" applyProtection="0">
      <alignment vertical="top"/>
    </xf>
    <xf numFmtId="49" fontId="9" fillId="15" borderId="1" applyNumberFormat="1" applyFont="1" applyFill="1" applyBorder="1" applyAlignment="1" applyProtection="0">
      <alignment horizontal="left" vertical="top"/>
    </xf>
    <xf numFmtId="0" fontId="2" fillId="15" borderId="1" applyNumberFormat="1" applyFont="1" applyFill="1" applyBorder="1" applyAlignment="1" applyProtection="0">
      <alignment vertical="top"/>
    </xf>
    <xf numFmtId="0" fontId="2" fillId="15" borderId="1" applyNumberFormat="0" applyFont="1" applyFill="1" applyBorder="1" applyAlignment="1" applyProtection="0">
      <alignment vertical="top"/>
    </xf>
    <xf numFmtId="49" fontId="10" fillId="14" borderId="1" applyNumberFormat="1" applyFont="1" applyFill="1" applyBorder="1" applyAlignment="1" applyProtection="0">
      <alignment horizontal="left" vertical="top" wrapText="1"/>
    </xf>
    <xf numFmtId="49" fontId="10" fillId="5" borderId="1" applyNumberFormat="1" applyFont="1" applyFill="1" applyBorder="1" applyAlignment="1" applyProtection="0">
      <alignment horizontal="left" vertical="top" wrapText="1"/>
    </xf>
    <xf numFmtId="49" fontId="8" fillId="16" borderId="1" applyNumberFormat="1" applyFont="1" applyFill="1" applyBorder="1" applyAlignment="1" applyProtection="0">
      <alignment horizontal="left" vertical="top" wrapText="1"/>
    </xf>
    <xf numFmtId="49" fontId="2" fillId="16" borderId="1" applyNumberFormat="1" applyFont="1" applyFill="1" applyBorder="1" applyAlignment="1" applyProtection="0">
      <alignment vertical="top"/>
    </xf>
    <xf numFmtId="49" fontId="9" fillId="16" borderId="1" applyNumberFormat="1" applyFont="1" applyFill="1" applyBorder="1" applyAlignment="1" applyProtection="0">
      <alignment horizontal="left" vertical="top"/>
    </xf>
    <xf numFmtId="0" fontId="2" fillId="16" borderId="1" applyNumberFormat="1" applyFont="1" applyFill="1" applyBorder="1" applyAlignment="1" applyProtection="0">
      <alignment vertical="top"/>
    </xf>
    <xf numFmtId="0" fontId="2" fillId="16" borderId="1" applyNumberFormat="0" applyFont="1" applyFill="1" applyBorder="1" applyAlignment="1" applyProtection="0">
      <alignment vertical="top"/>
    </xf>
    <xf numFmtId="49" fontId="8" fillId="17" borderId="1" applyNumberFormat="1" applyFont="1" applyFill="1" applyBorder="1" applyAlignment="1" applyProtection="0">
      <alignment horizontal="left" vertical="top" wrapText="1"/>
    </xf>
    <xf numFmtId="49" fontId="2" fillId="17" borderId="1" applyNumberFormat="1" applyFont="1" applyFill="1" applyBorder="1" applyAlignment="1" applyProtection="0">
      <alignment vertical="top"/>
    </xf>
    <xf numFmtId="49" fontId="9" fillId="17" borderId="1" applyNumberFormat="1" applyFont="1" applyFill="1" applyBorder="1" applyAlignment="1" applyProtection="0">
      <alignment horizontal="left" vertical="top"/>
    </xf>
    <xf numFmtId="0" fontId="2" fillId="17" borderId="1" applyNumberFormat="1" applyFont="1" applyFill="1" applyBorder="1" applyAlignment="1" applyProtection="0">
      <alignment vertical="top"/>
    </xf>
    <xf numFmtId="0" fontId="2" fillId="17" borderId="1" applyNumberFormat="0" applyFont="1" applyFill="1" applyBorder="1" applyAlignment="1" applyProtection="0">
      <alignment vertical="top"/>
    </xf>
    <xf numFmtId="49" fontId="8" fillId="18" borderId="1" applyNumberFormat="1" applyFont="1" applyFill="1" applyBorder="1" applyAlignment="1" applyProtection="0">
      <alignment horizontal="left" vertical="top" wrapText="1"/>
    </xf>
    <xf numFmtId="49" fontId="2" fillId="18" borderId="1" applyNumberFormat="1" applyFont="1" applyFill="1" applyBorder="1" applyAlignment="1" applyProtection="0">
      <alignment vertical="top"/>
    </xf>
    <xf numFmtId="49" fontId="9" fillId="18" borderId="1" applyNumberFormat="1" applyFont="1" applyFill="1" applyBorder="1" applyAlignment="1" applyProtection="0">
      <alignment horizontal="left" vertical="top"/>
    </xf>
    <xf numFmtId="0" fontId="2" fillId="18" borderId="1" applyNumberFormat="1" applyFont="1" applyFill="1" applyBorder="1" applyAlignment="1" applyProtection="0">
      <alignment vertical="top"/>
    </xf>
    <xf numFmtId="0" fontId="2" fillId="18" borderId="1" applyNumberFormat="0" applyFont="1" applyFill="1" applyBorder="1" applyAlignment="1" applyProtection="0">
      <alignment vertical="top"/>
    </xf>
    <xf numFmtId="49" fontId="8" fillId="9" borderId="1" applyNumberFormat="1" applyFont="1" applyFill="1" applyBorder="1" applyAlignment="1" applyProtection="0">
      <alignment horizontal="left" vertical="top" wrapText="1"/>
    </xf>
    <xf numFmtId="49" fontId="8" fillId="19" borderId="1" applyNumberFormat="1" applyFont="1" applyFill="1" applyBorder="1" applyAlignment="1" applyProtection="0">
      <alignment horizontal="left" vertical="top" wrapText="1"/>
    </xf>
    <xf numFmtId="49" fontId="2" fillId="19" borderId="1" applyNumberFormat="1" applyFont="1" applyFill="1" applyBorder="1" applyAlignment="1" applyProtection="0">
      <alignment vertical="top"/>
    </xf>
    <xf numFmtId="49" fontId="9" fillId="19" borderId="1" applyNumberFormat="1" applyFont="1" applyFill="1" applyBorder="1" applyAlignment="1" applyProtection="0">
      <alignment horizontal="left" vertical="top"/>
    </xf>
    <xf numFmtId="0" fontId="2" fillId="19" borderId="1" applyNumberFormat="1" applyFont="1" applyFill="1" applyBorder="1" applyAlignment="1" applyProtection="0">
      <alignment vertical="top"/>
    </xf>
    <xf numFmtId="0" fontId="2" fillId="19" borderId="1" applyNumberFormat="0" applyFont="1" applyFill="1" applyBorder="1" applyAlignment="1" applyProtection="0">
      <alignment vertical="top"/>
    </xf>
    <xf numFmtId="49" fontId="8" fillId="20" borderId="1" applyNumberFormat="1" applyFont="1" applyFill="1" applyBorder="1" applyAlignment="1" applyProtection="0">
      <alignment horizontal="left" vertical="top" wrapText="1"/>
    </xf>
    <xf numFmtId="49" fontId="2" fillId="20" borderId="1" applyNumberFormat="1" applyFont="1" applyFill="1" applyBorder="1" applyAlignment="1" applyProtection="0">
      <alignment vertical="top"/>
    </xf>
    <xf numFmtId="49" fontId="9" fillId="20" borderId="1" applyNumberFormat="1" applyFont="1" applyFill="1" applyBorder="1" applyAlignment="1" applyProtection="0">
      <alignment horizontal="left" vertical="top"/>
    </xf>
    <xf numFmtId="0" fontId="2" fillId="20" borderId="1" applyNumberFormat="1" applyFont="1" applyFill="1" applyBorder="1" applyAlignment="1" applyProtection="0">
      <alignment vertical="top"/>
    </xf>
    <xf numFmtId="0" fontId="2" fillId="20" borderId="1" applyNumberFormat="0" applyFont="1" applyFill="1" applyBorder="1" applyAlignment="1" applyProtection="0">
      <alignment vertical="top"/>
    </xf>
    <xf numFmtId="49" fontId="14" fillId="5" borderId="1" applyNumberFormat="1" applyFont="1" applyFill="1" applyBorder="1" applyAlignment="1" applyProtection="0">
      <alignment horizontal="left" vertical="top" wrapText="1"/>
    </xf>
    <xf numFmtId="49" fontId="9" fillId="5" borderId="1" applyNumberFormat="1" applyFont="1" applyFill="1" applyBorder="1" applyAlignment="1" applyProtection="0">
      <alignment vertical="top"/>
    </xf>
    <xf numFmtId="0" fontId="9" fillId="5" borderId="1" applyNumberFormat="1" applyFont="1" applyFill="1" applyBorder="1" applyAlignment="1" applyProtection="0">
      <alignment vertical="top"/>
    </xf>
    <xf numFmtId="0" fontId="9" fillId="5" borderId="1" applyNumberFormat="0" applyFont="1" applyFill="1" applyBorder="1" applyAlignment="1" applyProtection="0">
      <alignment vertical="top"/>
    </xf>
    <xf numFmtId="49" fontId="10" fillId="7" borderId="1" applyNumberFormat="1" applyFont="1" applyFill="1" applyBorder="1" applyAlignment="1" applyProtection="0">
      <alignment horizontal="left" vertical="top" wrapText="1"/>
    </xf>
    <xf numFmtId="49" fontId="12" fillId="7" borderId="1" applyNumberFormat="1" applyFont="1" applyFill="1" applyBorder="1" applyAlignment="1" applyProtection="0">
      <alignment horizontal="left" vertical="top"/>
    </xf>
    <xf numFmtId="49" fontId="8" fillId="21" borderId="1" applyNumberFormat="1" applyFont="1" applyFill="1" applyBorder="1" applyAlignment="1" applyProtection="0">
      <alignment horizontal="left" vertical="top" wrapText="1"/>
    </xf>
    <xf numFmtId="49" fontId="2" fillId="21" borderId="1" applyNumberFormat="1" applyFont="1" applyFill="1" applyBorder="1" applyAlignment="1" applyProtection="0">
      <alignment vertical="top"/>
    </xf>
    <xf numFmtId="49" fontId="9" fillId="21" borderId="1" applyNumberFormat="1" applyFont="1" applyFill="1" applyBorder="1" applyAlignment="1" applyProtection="0">
      <alignment horizontal="left" vertical="top"/>
    </xf>
    <xf numFmtId="0" fontId="2" fillId="21" borderId="1" applyNumberFormat="1" applyFont="1" applyFill="1" applyBorder="1" applyAlignment="1" applyProtection="0">
      <alignment vertical="top"/>
    </xf>
    <xf numFmtId="0" fontId="2" fillId="21" borderId="1" applyNumberFormat="0" applyFont="1" applyFill="1" applyBorder="1" applyAlignment="1" applyProtection="0">
      <alignment vertical="top"/>
    </xf>
    <xf numFmtId="49" fontId="16" fillId="7" borderId="1" applyNumberFormat="1" applyFont="1" applyFill="1" applyBorder="1" applyAlignment="1" applyProtection="0">
      <alignment horizontal="left" vertical="top" wrapText="1"/>
    </xf>
    <xf numFmtId="49" fontId="17" fillId="7" borderId="1" applyNumberFormat="1" applyFont="1" applyFill="1" applyBorder="1" applyAlignment="1" applyProtection="0">
      <alignment vertical="top"/>
    </xf>
    <xf numFmtId="0" fontId="17" fillId="7" borderId="1" applyNumberFormat="1" applyFont="1" applyFill="1" applyBorder="1" applyAlignment="1" applyProtection="0">
      <alignment vertical="top"/>
    </xf>
    <xf numFmtId="0" fontId="17" fillId="7" borderId="1" applyNumberFormat="0" applyFont="1" applyFill="1" applyBorder="1" applyAlignment="1" applyProtection="0">
      <alignment vertical="top"/>
    </xf>
    <xf numFmtId="49" fontId="8" fillId="10" borderId="1" applyNumberFormat="1" applyFont="1" applyFill="1" applyBorder="1" applyAlignment="1" applyProtection="0">
      <alignment horizontal="left" vertical="top" wrapText="1"/>
    </xf>
    <xf numFmtId="49" fontId="8" fillId="22" borderId="1" applyNumberFormat="1" applyFont="1" applyFill="1" applyBorder="1" applyAlignment="1" applyProtection="0">
      <alignment horizontal="left" vertical="top" wrapText="1"/>
    </xf>
    <xf numFmtId="49" fontId="2" fillId="22" borderId="1" applyNumberFormat="1" applyFont="1" applyFill="1" applyBorder="1" applyAlignment="1" applyProtection="0">
      <alignment vertical="top"/>
    </xf>
    <xf numFmtId="49" fontId="9" fillId="22" borderId="1" applyNumberFormat="1" applyFont="1" applyFill="1" applyBorder="1" applyAlignment="1" applyProtection="0">
      <alignment horizontal="left" vertical="top"/>
    </xf>
    <xf numFmtId="0" fontId="2" fillId="22" borderId="1" applyNumberFormat="1" applyFont="1" applyFill="1" applyBorder="1" applyAlignment="1" applyProtection="0">
      <alignment vertical="top"/>
    </xf>
    <xf numFmtId="0" fontId="2" fillId="22" borderId="1" applyNumberFormat="0" applyFont="1" applyFill="1" applyBorder="1" applyAlignment="1" applyProtection="0">
      <alignment vertical="top"/>
    </xf>
    <xf numFmtId="49" fontId="8" fillId="23" borderId="1" applyNumberFormat="1" applyFont="1" applyFill="1" applyBorder="1" applyAlignment="1" applyProtection="0">
      <alignment horizontal="left" vertical="top" wrapText="1"/>
    </xf>
    <xf numFmtId="49" fontId="2" fillId="23" borderId="1" applyNumberFormat="1" applyFont="1" applyFill="1" applyBorder="1" applyAlignment="1" applyProtection="0">
      <alignment vertical="top"/>
    </xf>
    <xf numFmtId="49" fontId="9" fillId="23" borderId="1" applyNumberFormat="1" applyFont="1" applyFill="1" applyBorder="1" applyAlignment="1" applyProtection="0">
      <alignment horizontal="left" vertical="top"/>
    </xf>
    <xf numFmtId="0" fontId="2" fillId="23" borderId="1" applyNumberFormat="1" applyFont="1" applyFill="1" applyBorder="1" applyAlignment="1" applyProtection="0">
      <alignment vertical="top"/>
    </xf>
    <xf numFmtId="0" fontId="2" fillId="23" borderId="1" applyNumberFormat="0" applyFont="1" applyFill="1" applyBorder="1" applyAlignment="1" applyProtection="0">
      <alignment vertical="top"/>
    </xf>
    <xf numFmtId="49" fontId="8" fillId="24" borderId="1" applyNumberFormat="1" applyFont="1" applyFill="1" applyBorder="1" applyAlignment="1" applyProtection="0">
      <alignment horizontal="left" vertical="top" wrapText="1"/>
    </xf>
    <xf numFmtId="49" fontId="2" fillId="24" borderId="1" applyNumberFormat="1" applyFont="1" applyFill="1" applyBorder="1" applyAlignment="1" applyProtection="0">
      <alignment vertical="top"/>
    </xf>
    <xf numFmtId="49" fontId="9" fillId="24" borderId="1" applyNumberFormat="1" applyFont="1" applyFill="1" applyBorder="1" applyAlignment="1" applyProtection="0">
      <alignment horizontal="left" vertical="top"/>
    </xf>
    <xf numFmtId="0" fontId="2" fillId="24" borderId="1" applyNumberFormat="1" applyFont="1" applyFill="1" applyBorder="1" applyAlignment="1" applyProtection="0">
      <alignment vertical="top"/>
    </xf>
    <xf numFmtId="0" fontId="2" fillId="24" borderId="1" applyNumberFormat="0" applyFont="1" applyFill="1" applyBorder="1" applyAlignment="1" applyProtection="0">
      <alignment vertical="top"/>
    </xf>
    <xf numFmtId="49" fontId="13" fillId="20" borderId="1" applyNumberFormat="1" applyFont="1" applyFill="1" applyBorder="1" applyAlignment="1" applyProtection="0">
      <alignment horizontal="left" vertical="top" wrapText="1"/>
    </xf>
    <xf numFmtId="49" fontId="13" fillId="19" borderId="1" applyNumberFormat="1" applyFont="1" applyFill="1" applyBorder="1" applyAlignment="1" applyProtection="0">
      <alignment horizontal="left" vertical="top" wrapText="1"/>
    </xf>
    <xf numFmtId="0" fontId="7" fillId="4" borderId="1" applyNumberFormat="0" applyFont="1" applyFill="1" applyBorder="1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top"/>
    </xf>
    <xf numFmtId="0" fontId="6" fillId="4" borderId="1" applyNumberFormat="0" applyFont="1" applyFill="1" applyBorder="1" applyAlignment="1" applyProtection="0">
      <alignment horizontal="left" vertical="top" wrapText="1"/>
    </xf>
    <xf numFmtId="0" fontId="0" fillId="10" borderId="1" applyNumberFormat="0" applyFont="1" applyFill="1" applyBorder="1" applyAlignment="1" applyProtection="0">
      <alignment vertical="top"/>
    </xf>
    <xf numFmtId="0" fontId="6" fillId="4" borderId="2" applyNumberFormat="0" applyFont="1" applyFill="1" applyBorder="1" applyAlignment="1" applyProtection="0">
      <alignment horizontal="left" vertical="top" wrapText="1"/>
    </xf>
    <xf numFmtId="0" fontId="0" fillId="10" borderId="2" applyNumberFormat="0" applyFont="1" applyFill="1" applyBorder="1" applyAlignment="1" applyProtection="0">
      <alignment vertical="top"/>
    </xf>
    <xf numFmtId="0" fontId="6" fillId="4" borderId="3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e6e6e6"/>
      <rgbColor rgb="ffcdcdcd"/>
      <rgbColor rgb="ff47ccfc"/>
      <rgbColor rgb="ff2e6ffd"/>
      <rgbColor rgb="ff0044fe"/>
      <rgbColor rgb="ff164ee5"/>
      <rgbColor rgb="ff003dcc"/>
      <rgbColor rgb="ff000099"/>
      <rgbColor rgb="ff094ee5"/>
      <rgbColor rgb="fffffa83"/>
      <rgbColor rgb="ffffffff"/>
      <rgbColor rgb="ffc632fd"/>
      <rgbColor rgb="ffffa49f"/>
      <rgbColor rgb="ff6293fe"/>
      <rgbColor rgb="ff00bafb"/>
      <rgbColor rgb="ff0091ce"/>
      <rgbColor rgb="ff290082"/>
      <rgbColor rgb="ff84ddfd"/>
      <rgbColor rgb="ffae00f0"/>
      <rgbColor rgb="ffef8fb3"/>
      <rgbColor rgb="ffff766f"/>
      <rgbColor rgb="fff6c7d9"/>
      <rgbColor rgb="ffe6578d"/>
      <rgbColor rgb="ff8500af"/>
      <rgbColor rgb="ff002d9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cgi.ebay.com/ws/eBayISAPI.dll?ViewItem&amp;item=220990029526" TargetMode="External"/><Relationship Id="rId2" Type="http://schemas.openxmlformats.org/officeDocument/2006/relationships/hyperlink" Target="http://cgi.ebay.com/ws/eBayISAPI.dll?ViewItem&amp;item=290705629560" TargetMode="External"/><Relationship Id="rId3" Type="http://schemas.openxmlformats.org/officeDocument/2006/relationships/hyperlink" Target="http://cgi.ebay.com/ws/eBayISAPI.dll?ViewItem&amp;item=160784995617" TargetMode="External"/><Relationship Id="rId4" Type="http://schemas.openxmlformats.org/officeDocument/2006/relationships/hyperlink" Target="http://cgi.ebay.com/ws/eBayISAPI.dll?ViewItem&amp;item=170745488639" TargetMode="External"/><Relationship Id="rId5" Type="http://schemas.openxmlformats.org/officeDocument/2006/relationships/hyperlink" Target="http://cgi.ebay.com/ws/eBayISAPI.dll?ViewItem&amp;item=170815853763" TargetMode="External"/><Relationship Id="rId6" Type="http://schemas.openxmlformats.org/officeDocument/2006/relationships/hyperlink" Target="http://cgi.ebay.com/ws/eBayISAPI.dll?ViewItem&amp;item=170745488639" TargetMode="External"/><Relationship Id="rId7" Type="http://schemas.openxmlformats.org/officeDocument/2006/relationships/hyperlink" Target="http://cgi.ebay.com/ws/eBayISAPI.dll?ViewItem&amp;item=170745488639" TargetMode="External"/><Relationship Id="rId8" Type="http://schemas.openxmlformats.org/officeDocument/2006/relationships/hyperlink" Target="http://cgi.ebay.com/ws/eBayISAPI.dll?ViewItem&amp;item=390413340636" TargetMode="External"/><Relationship Id="rId9" Type="http://schemas.openxmlformats.org/officeDocument/2006/relationships/hyperlink" Target="http://cgi.ebay.com/ws/eBayISAPI.dll?ViewItem&amp;item=260998627121" TargetMode="External"/><Relationship Id="rId10" Type="http://schemas.openxmlformats.org/officeDocument/2006/relationships/hyperlink" Target="http://cgi.ebay.com/ws/eBayISAPI.dll?ViewItem&amp;item=280821433733" TargetMode="External"/><Relationship Id="rId11" Type="http://schemas.openxmlformats.org/officeDocument/2006/relationships/hyperlink" Target="http://cgi.ebay.com/ws/eBayISAPI.dll?ViewItem&amp;item=251052580226" TargetMode="External"/><Relationship Id="rId12" Type="http://schemas.openxmlformats.org/officeDocument/2006/relationships/hyperlink" Target="http://cgi.ebay.com/ws/eBayISAPI.dll?ViewItem&amp;item=251011854416" TargetMode="External"/><Relationship Id="rId13" Type="http://schemas.openxmlformats.org/officeDocument/2006/relationships/hyperlink" Target="http://cgi.ebay.com/ws/eBayISAPI.dll?ViewItem&amp;item=251011854416" TargetMode="External"/><Relationship Id="rId14" Type="http://schemas.openxmlformats.org/officeDocument/2006/relationships/hyperlink" Target="http://cgi.ebay.com/ws/eBayISAPI.dll?ViewItem&amp;item=120906616301" TargetMode="External"/><Relationship Id="rId15" Type="http://schemas.openxmlformats.org/officeDocument/2006/relationships/hyperlink" Target="http://cgi.ebay.com/ws/eBayISAPI.dll?ViewItem&amp;item=200754273708" TargetMode="External"/><Relationship Id="rId16" Type="http://schemas.openxmlformats.org/officeDocument/2006/relationships/hyperlink" Target="http://cgi.ebay.com/ws/eBayISAPI.dll?ViewItem&amp;item=200754273708" TargetMode="External"/><Relationship Id="rId17" Type="http://schemas.openxmlformats.org/officeDocument/2006/relationships/hyperlink" Target="http://cgi.ebay.com/ws/eBayISAPI.dll?ViewItem&amp;item=200754273708" TargetMode="External"/><Relationship Id="rId18" Type="http://schemas.openxmlformats.org/officeDocument/2006/relationships/hyperlink" Target="http://cgi.ebay.com/ws/eBayISAPI.dll?ViewItem&amp;item=200754273708" TargetMode="External"/><Relationship Id="rId19" Type="http://schemas.openxmlformats.org/officeDocument/2006/relationships/hyperlink" Target="http://cgi.ebay.com/ws/eBayISAPI.dll?ViewItem&amp;item=200754273708" TargetMode="External"/><Relationship Id="rId20" Type="http://schemas.openxmlformats.org/officeDocument/2006/relationships/hyperlink" Target="http://cgi.ebay.com/ws/eBayISAPI.dll?ViewItem&amp;item=200754273708" TargetMode="External"/><Relationship Id="rId21" Type="http://schemas.openxmlformats.org/officeDocument/2006/relationships/hyperlink" Target="http://cgi.ebay.com/ws/eBayISAPI.dll?ViewItem&amp;item=200754273708" TargetMode="External"/><Relationship Id="rId22" Type="http://schemas.openxmlformats.org/officeDocument/2006/relationships/hyperlink" Target="http://cgi.ebay.com/ws/eBayISAPI.dll?ViewItem&amp;item=200754273708" TargetMode="External"/><Relationship Id="rId23" Type="http://schemas.openxmlformats.org/officeDocument/2006/relationships/hyperlink" Target="http://cgi.ebay.com/ws/eBayISAPI.dll?ViewItem&amp;item=200754273708" TargetMode="External"/><Relationship Id="rId24" Type="http://schemas.openxmlformats.org/officeDocument/2006/relationships/hyperlink" Target="http://cgi.ebay.com/ws/eBayISAPI.dll?ViewItem&amp;item=200754273708" TargetMode="External"/><Relationship Id="rId25" Type="http://schemas.openxmlformats.org/officeDocument/2006/relationships/hyperlink" Target="http://cgi.ebay.com/ws/eBayISAPI.dll?ViewItem&amp;item=221004467924" TargetMode="External"/><Relationship Id="rId26" Type="http://schemas.openxmlformats.org/officeDocument/2006/relationships/hyperlink" Target="http://cgi.ebay.com/ws/eBayISAPI.dll?ViewItem&amp;item=221004467924" TargetMode="External"/><Relationship Id="rId27" Type="http://schemas.openxmlformats.org/officeDocument/2006/relationships/hyperlink" Target="http://cgi.ebay.com/ws/eBayISAPI.dll?ViewItem&amp;item=110872292719" TargetMode="External"/><Relationship Id="rId28" Type="http://schemas.openxmlformats.org/officeDocument/2006/relationships/hyperlink" Target="http://cgi.ebay.com/ws/eBayISAPI.dll?ViewItem&amp;item=370610392997" TargetMode="External"/><Relationship Id="rId29" Type="http://schemas.openxmlformats.org/officeDocument/2006/relationships/hyperlink" Target="http://cgi.ebay.com/ws/eBayISAPI.dll?ViewItem&amp;item=370610392997" TargetMode="External"/><Relationship Id="rId30" Type="http://schemas.openxmlformats.org/officeDocument/2006/relationships/hyperlink" Target="http://cgi.ebay.com/ws/eBayISAPI.dll?ViewItem&amp;item=190674379877" TargetMode="External"/><Relationship Id="rId31" Type="http://schemas.openxmlformats.org/officeDocument/2006/relationships/hyperlink" Target="http://cgi.ebay.com/ws/eBayISAPI.dll?ViewItem&amp;item=190674379877" TargetMode="External"/><Relationship Id="rId32" Type="http://schemas.openxmlformats.org/officeDocument/2006/relationships/hyperlink" Target="http://cgi.ebay.com/ws/eBayISAPI.dll?ViewItem&amp;item=120582738635" TargetMode="External"/><Relationship Id="rId33" Type="http://schemas.openxmlformats.org/officeDocument/2006/relationships/hyperlink" Target="http://cgi.ebay.com/ws/eBayISAPI.dll?ViewItem&amp;item=120582738635" TargetMode="External"/><Relationship Id="rId34" Type="http://schemas.openxmlformats.org/officeDocument/2006/relationships/hyperlink" Target="http://cgi.ebay.com/ws/eBayISAPI.dll?ViewItem&amp;item=330730253224" TargetMode="External"/><Relationship Id="rId35" Type="http://schemas.openxmlformats.org/officeDocument/2006/relationships/hyperlink" Target="http://cgi.ebay.com/ws/eBayISAPI.dll?ViewItem&amp;item=290709662471" TargetMode="External"/><Relationship Id="rId36" Type="http://schemas.openxmlformats.org/officeDocument/2006/relationships/hyperlink" Target="http://cgi.ebay.com/ws/eBayISAPI.dll?ViewItem&amp;item=290709662471" TargetMode="External"/><Relationship Id="rId37" Type="http://schemas.openxmlformats.org/officeDocument/2006/relationships/hyperlink" Target="http://cgi.ebay.com/ws/eBayISAPI.dll?ViewItem&amp;item=251056212552" TargetMode="External"/><Relationship Id="rId38" Type="http://schemas.openxmlformats.org/officeDocument/2006/relationships/hyperlink" Target="http://cgi.ebay.com/ws/eBayISAPI.dll?ViewItem&amp;item=251056212552" TargetMode="External"/><Relationship Id="rId39" Type="http://schemas.openxmlformats.org/officeDocument/2006/relationships/hyperlink" Target="http://cgi.ebay.com/ws/eBayISAPI.dll?ViewItem&amp;item=251056212552" TargetMode="External"/><Relationship Id="rId40" Type="http://schemas.openxmlformats.org/officeDocument/2006/relationships/hyperlink" Target="http://cgi.ebay.com/ws/eBayISAPI.dll?ViewItem&amp;item=251056212552" TargetMode="External"/><Relationship Id="rId41" Type="http://schemas.openxmlformats.org/officeDocument/2006/relationships/hyperlink" Target="http://cgi.ebay.com/ws/eBayISAPI.dll?ViewItem&amp;item=251048054179" TargetMode="External"/><Relationship Id="rId42" Type="http://schemas.openxmlformats.org/officeDocument/2006/relationships/hyperlink" Target="http://cgi.ebay.com/ws/eBayISAPI.dll?ViewItem&amp;item=251048054179" TargetMode="External"/><Relationship Id="rId43" Type="http://schemas.openxmlformats.org/officeDocument/2006/relationships/hyperlink" Target="http://cgi.ebay.com/ws/eBayISAPI.dll?ViewItem&amp;item=170815853763" TargetMode="External"/><Relationship Id="rId44" Type="http://schemas.openxmlformats.org/officeDocument/2006/relationships/hyperlink" Target="http://cgi.ebay.com/ws/eBayISAPI.dll?ViewItem&amp;item=170815853763" TargetMode="External"/><Relationship Id="rId45" Type="http://schemas.openxmlformats.org/officeDocument/2006/relationships/hyperlink" Target="http://cgi.ebay.com/ws/eBayISAPI.dll?ViewItem&amp;item=160791026489" TargetMode="External"/><Relationship Id="rId46" Type="http://schemas.openxmlformats.org/officeDocument/2006/relationships/hyperlink" Target="http://cgi.ebay.com/ws/eBayISAPI.dll?ViewItem&amp;item=160791026489" TargetMode="External"/><Relationship Id="rId47" Type="http://schemas.openxmlformats.org/officeDocument/2006/relationships/hyperlink" Target="http://cgi.ebay.com/ws/eBayISAPI.dll?ViewItem&amp;item=220990029526" TargetMode="External"/><Relationship Id="rId48" Type="http://schemas.openxmlformats.org/officeDocument/2006/relationships/hyperlink" Target="http://cgi.ebay.com/ws/eBayISAPI.dll?ViewItem&amp;item=220990029526" TargetMode="External"/><Relationship Id="rId49" Type="http://schemas.openxmlformats.org/officeDocument/2006/relationships/hyperlink" Target="http://cgi.ebay.com/ws/eBayISAPI.dll?ViewItem&amp;item=220990029526" TargetMode="External"/><Relationship Id="rId50" Type="http://schemas.openxmlformats.org/officeDocument/2006/relationships/hyperlink" Target="http://cgi.ebay.com/ws/eBayISAPI.dll?ViewItem&amp;item=160791026489" TargetMode="External"/><Relationship Id="rId51" Type="http://schemas.openxmlformats.org/officeDocument/2006/relationships/hyperlink" Target="http://cgi.ebay.ca/ws/eBayISAPI.dll?ViewItem&amp;item=160783652256" TargetMode="External"/><Relationship Id="rId52" Type="http://schemas.openxmlformats.org/officeDocument/2006/relationships/hyperlink" Target="http://cgi.ebay.com/ws/eBayISAPI.dll?ViewItem&amp;item=150815190374" TargetMode="External"/><Relationship Id="rId53" Type="http://schemas.openxmlformats.org/officeDocument/2006/relationships/hyperlink" Target="http://cgi.ebay.com/ws/eBayISAPI.dll?ViewItem&amp;item=300660279266" TargetMode="External"/><Relationship Id="rId54" Type="http://schemas.openxmlformats.org/officeDocument/2006/relationships/hyperlink" Target="http://cgi.ebay.com/ws/eBayISAPI.dll?ViewItem&amp;item=300660279266" TargetMode="External"/><Relationship Id="rId55" Type="http://schemas.openxmlformats.org/officeDocument/2006/relationships/hyperlink" Target="http://cgi.ebay.com/ws/eBayISAPI.dll?ViewItem&amp;item=170844467577" TargetMode="External"/><Relationship Id="rId56" Type="http://schemas.openxmlformats.org/officeDocument/2006/relationships/hyperlink" Target="http://cgi.ebay.com/ws/eBayISAPI.dll?ViewItem&amp;item=370276119196" TargetMode="External"/><Relationship Id="rId57" Type="http://schemas.openxmlformats.org/officeDocument/2006/relationships/hyperlink" Target="http://cgi.ebay.com/ws/eBayISAPI.dll?ViewItem&amp;item=370276119196" TargetMode="External"/><Relationship Id="rId58" Type="http://schemas.openxmlformats.org/officeDocument/2006/relationships/hyperlink" Target="http://cgi.ebay.com/ws/eBayISAPI.dll?ViewItem&amp;item=370276119196" TargetMode="External"/><Relationship Id="rId59" Type="http://schemas.openxmlformats.org/officeDocument/2006/relationships/hyperlink" Target="http://cgi.ebay.co.uk/ws/eBayISAPI.dll?ViewItem&amp;item=251062256067" TargetMode="External"/><Relationship Id="rId60" Type="http://schemas.openxmlformats.org/officeDocument/2006/relationships/hyperlink" Target="http://cgi.ebay.com/ws/eBayISAPI.dll?ViewItem&amp;item=130680012012" TargetMode="External"/><Relationship Id="rId61" Type="http://schemas.openxmlformats.org/officeDocument/2006/relationships/hyperlink" Target="http://cgi.ebay.com/ws/eBayISAPI.dll?ViewItem&amp;item=130680012012" TargetMode="External"/><Relationship Id="rId62" Type="http://schemas.openxmlformats.org/officeDocument/2006/relationships/hyperlink" Target="http://cgi.ebay.com/ws/eBayISAPI.dll?ViewItem&amp;item=330737452467" TargetMode="External"/><Relationship Id="rId63" Type="http://schemas.openxmlformats.org/officeDocument/2006/relationships/hyperlink" Target="http://cgi.ebay.com/ws/eBayISAPI.dll?ViewItem&amp;item=370614031875" TargetMode="External"/><Relationship Id="rId64" Type="http://schemas.openxmlformats.org/officeDocument/2006/relationships/hyperlink" Target="http://cgi.ebay.ca/ws/eBayISAPI.dll?ViewItem&amp;item=130698119460" TargetMode="External"/><Relationship Id="rId65" Type="http://schemas.openxmlformats.org/officeDocument/2006/relationships/hyperlink" Target="http://cgi.ebay.com/ws/eBayISAPI.dll?ViewItem&amp;item=120908037696" TargetMode="External"/><Relationship Id="rId66" Type="http://schemas.openxmlformats.org/officeDocument/2006/relationships/hyperlink" Target="http://cgi.ebay.com/ws/eBayISAPI.dll?ViewItem&amp;item=120908037696" TargetMode="External"/><Relationship Id="rId67" Type="http://schemas.openxmlformats.org/officeDocument/2006/relationships/hyperlink" Target="http://cgi.ebay.com/ws/eBayISAPI.dll?ViewItem&amp;item=370613815657" TargetMode="External"/><Relationship Id="rId68" Type="http://schemas.openxmlformats.org/officeDocument/2006/relationships/hyperlink" Target="http://cgi.ebay.com/ws/eBayISAPI.dll?ViewItem&amp;item=370613815657" TargetMode="External"/><Relationship Id="rId69" Type="http://schemas.openxmlformats.org/officeDocument/2006/relationships/hyperlink" Target="http://cgi.ebay.com/ws/eBayISAPI.dll?ViewItem&amp;item=120906327084" TargetMode="External"/><Relationship Id="rId70" Type="http://schemas.openxmlformats.org/officeDocument/2006/relationships/hyperlink" Target="http://cgi.ebay.com/ws/eBayISAPI.dll?ViewItem&amp;item=200766144410" TargetMode="External"/><Relationship Id="rId71" Type="http://schemas.openxmlformats.org/officeDocument/2006/relationships/hyperlink" Target="http://cgi.ebay.com/ws/eBayISAPI.dll?ViewItem&amp;item=221004467924" TargetMode="External"/><Relationship Id="rId72" Type="http://schemas.openxmlformats.org/officeDocument/2006/relationships/hyperlink" Target="http://cgi.ebay.com/ws/eBayISAPI.dll?ViewItem&amp;item=221004467924" TargetMode="External"/><Relationship Id="rId73" Type="http://schemas.openxmlformats.org/officeDocument/2006/relationships/hyperlink" Target="http://cgi.ebay.com/ws/eBayISAPI.dll?ViewItem&amp;item=221004467924" TargetMode="External"/><Relationship Id="rId74" Type="http://schemas.openxmlformats.org/officeDocument/2006/relationships/hyperlink" Target="http://cgi.ebay.com/ws/eBayISAPI.dll?ViewItem&amp;item=251056212552" TargetMode="External"/><Relationship Id="rId75" Type="http://schemas.openxmlformats.org/officeDocument/2006/relationships/hyperlink" Target="http://cgi.ebay.com/ws/eBayISAPI.dll?ViewItem&amp;item=251056212552" TargetMode="External"/><Relationship Id="rId76" Type="http://schemas.openxmlformats.org/officeDocument/2006/relationships/hyperlink" Target="http://cgi.ebay.com/ws/eBayISAPI.dll?ViewItem&amp;item=251056212552" TargetMode="External"/><Relationship Id="rId77" Type="http://schemas.openxmlformats.org/officeDocument/2006/relationships/hyperlink" Target="http://cgi.ebay.com/ws/eBayISAPI.dll?ViewItem&amp;item=251056212552" TargetMode="External"/><Relationship Id="rId78" Type="http://schemas.openxmlformats.org/officeDocument/2006/relationships/hyperlink" Target="http://cgi.ebay.ca/ws/eBayISAPI.dll?ViewItem&amp;item=320902312010" TargetMode="External"/><Relationship Id="rId79" Type="http://schemas.openxmlformats.org/officeDocument/2006/relationships/hyperlink" Target="http://cgi.ebay.ca/ws/eBayISAPI.dll?ViewItem&amp;item=320902312010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274</v>
      </c>
      <c r="C11" s="3"/>
      <c r="D11" s="3"/>
    </row>
    <row r="12">
      <c r="B12" s="4"/>
      <c r="C12" t="s" s="4">
        <v>5</v>
      </c>
      <c r="D12" t="s" s="5">
        <v>274</v>
      </c>
    </row>
    <row r="13">
      <c r="B13" t="s" s="3">
        <v>275</v>
      </c>
      <c r="C13" s="3"/>
      <c r="D13" s="3"/>
    </row>
    <row r="14">
      <c r="B14" s="4"/>
      <c r="C14" t="s" s="4">
        <v>5</v>
      </c>
      <c r="D14" t="s" s="5">
        <v>275</v>
      </c>
    </row>
  </sheetData>
  <mergeCells count="1">
    <mergeCell ref="B3:D3"/>
  </mergeCells>
  <hyperlinks>
    <hyperlink ref="D10" location="'シート 1 - 表 1'!R1C1" tooltip="" display="シート 1 - 表 1"/>
    <hyperlink ref="D12" location="'シート 3 - 表 1'!R1C1" tooltip="" display="シート 3 - 表 1"/>
    <hyperlink ref="D14" location="'シート 4 - 表 1'!R1C1" tooltip="" display="シート 4 - 表 1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V293"/>
  <sheetViews>
    <sheetView workbookViewId="0" showGridLines="0" defaultGridColor="1"/>
  </sheetViews>
  <sheetFormatPr defaultColWidth="10.8333" defaultRowHeight="20" customHeight="1" outlineLevelRow="0" outlineLevelCol="0"/>
  <cols>
    <col min="1" max="22" width="12.1719" style="6" customWidth="1"/>
    <col min="23" max="16384" width="10.8516" style="6" customWidth="1"/>
  </cols>
  <sheetData>
    <row r="1" ht="14.7" customHeight="1">
      <c r="A1" t="s" s="7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ht="61.55" customHeight="1">
      <c r="A2" t="s" s="9">
        <v>7</v>
      </c>
      <c r="B2" t="s" s="10">
        <v>8</v>
      </c>
      <c r="C2" t="s" s="10">
        <v>9</v>
      </c>
      <c r="D2" t="s" s="10">
        <v>10</v>
      </c>
      <c r="E2" t="s" s="10">
        <v>11</v>
      </c>
      <c r="F2" t="s" s="10">
        <v>12</v>
      </c>
      <c r="G2" t="s" s="10">
        <v>13</v>
      </c>
      <c r="H2" t="s" s="10">
        <v>14</v>
      </c>
      <c r="I2" t="s" s="10">
        <v>15</v>
      </c>
      <c r="J2" t="s" s="10">
        <v>16</v>
      </c>
      <c r="K2" t="s" s="10">
        <v>17</v>
      </c>
      <c r="L2" t="s" s="10">
        <v>18</v>
      </c>
      <c r="M2" t="s" s="10">
        <v>19</v>
      </c>
      <c r="N2" t="s" s="10">
        <v>20</v>
      </c>
      <c r="O2" t="s" s="10">
        <v>21</v>
      </c>
      <c r="P2" t="s" s="10">
        <v>22</v>
      </c>
      <c r="Q2" t="s" s="10">
        <v>23</v>
      </c>
      <c r="R2" t="s" s="10">
        <v>24</v>
      </c>
      <c r="S2" s="11"/>
      <c r="T2" s="11"/>
      <c r="U2" s="11"/>
      <c r="V2" s="11"/>
    </row>
    <row r="3" ht="39" customHeight="1">
      <c r="A3" t="s" s="12">
        <v>25</v>
      </c>
      <c r="B3" t="s" s="13">
        <v>26</v>
      </c>
      <c r="C3" t="s" s="14">
        <v>27</v>
      </c>
      <c r="D3" s="15">
        <v>3970</v>
      </c>
      <c r="E3" s="15">
        <v>13</v>
      </c>
      <c r="F3" s="15">
        <f>D3*(100-E3)/100</f>
        <v>3453.9</v>
      </c>
      <c r="G3" s="15">
        <v>25</v>
      </c>
      <c r="H3" t="s" s="13">
        <v>28</v>
      </c>
      <c r="I3" s="15">
        <v>1672</v>
      </c>
      <c r="J3" s="15">
        <v>100</v>
      </c>
      <c r="K3" s="15">
        <f>I3*1.04+J3</f>
        <v>1838.88</v>
      </c>
      <c r="L3" s="15">
        <f>F3-K3</f>
        <v>1615.02</v>
      </c>
      <c r="M3" s="15">
        <f>100*L3/K3</f>
        <v>87.8262855651266</v>
      </c>
      <c r="N3" s="15">
        <v>2538</v>
      </c>
      <c r="O3" s="15">
        <v>2093</v>
      </c>
      <c r="P3" s="15">
        <f>1-(N3/D3)</f>
        <v>0.360705289672544</v>
      </c>
      <c r="Q3" s="15">
        <f>O3-K3</f>
        <v>254.12</v>
      </c>
      <c r="R3" s="15">
        <f>(Q3/K3*100)</f>
        <v>13.8192813016619</v>
      </c>
      <c r="S3" s="16"/>
      <c r="T3" s="16"/>
      <c r="U3" s="16"/>
      <c r="V3" s="16"/>
    </row>
    <row r="4" ht="39" customHeight="1">
      <c r="A4" t="s" s="12">
        <v>25</v>
      </c>
      <c r="B4" t="s" s="13">
        <v>26</v>
      </c>
      <c r="C4" t="s" s="14">
        <v>27</v>
      </c>
      <c r="D4" s="15">
        <v>3970</v>
      </c>
      <c r="E4" s="15">
        <v>13</v>
      </c>
      <c r="F4" s="15">
        <f>D4*(100-E4)/100</f>
        <v>3453.9</v>
      </c>
      <c r="G4" s="15">
        <v>25</v>
      </c>
      <c r="H4" t="s" s="13">
        <v>28</v>
      </c>
      <c r="I4" s="15">
        <v>1672</v>
      </c>
      <c r="J4" s="15">
        <v>100</v>
      </c>
      <c r="K4" s="15">
        <f>I4*1.04+J4</f>
        <v>1838.88</v>
      </c>
      <c r="L4" s="15">
        <f>F4-K4</f>
        <v>1615.02</v>
      </c>
      <c r="M4" s="15">
        <f>100*L4/K4</f>
        <v>87.8262855651266</v>
      </c>
      <c r="N4" s="15">
        <v>2480</v>
      </c>
      <c r="O4" s="15">
        <v>2040</v>
      </c>
      <c r="P4" s="15">
        <f>1-(N4/D4)</f>
        <v>0.375314861460957</v>
      </c>
      <c r="Q4" s="15">
        <f>O4-K4</f>
        <v>201.12</v>
      </c>
      <c r="R4" s="15">
        <f>(Q4/K4*100)</f>
        <v>10.9370921430436</v>
      </c>
      <c r="S4" s="16"/>
      <c r="T4" s="16"/>
      <c r="U4" s="16"/>
      <c r="V4" s="16"/>
    </row>
    <row r="5" ht="39" customHeight="1">
      <c r="A5" t="s" s="17">
        <v>29</v>
      </c>
      <c r="B5" t="s" s="18">
        <v>30</v>
      </c>
      <c r="C5" t="s" s="19">
        <v>31</v>
      </c>
      <c r="D5" s="20">
        <v>1980</v>
      </c>
      <c r="E5" s="20">
        <v>18</v>
      </c>
      <c r="F5" s="20">
        <f>D5*(100-E5)/100</f>
        <v>1623.6</v>
      </c>
      <c r="G5" s="20">
        <v>6</v>
      </c>
      <c r="H5" t="s" s="18">
        <v>28</v>
      </c>
      <c r="I5" s="20">
        <v>765</v>
      </c>
      <c r="J5" s="20">
        <v>50</v>
      </c>
      <c r="K5" s="20">
        <f>I5*1.04+J5</f>
        <v>845.6</v>
      </c>
      <c r="L5" s="20">
        <f>F5-K5</f>
        <v>778</v>
      </c>
      <c r="M5" s="20">
        <f>100*L5/K5</f>
        <v>92.00567644276251</v>
      </c>
      <c r="N5" s="20">
        <v>2197</v>
      </c>
      <c r="O5" s="20">
        <v>1735</v>
      </c>
      <c r="P5" s="20">
        <f>1-(N5/D5)</f>
        <v>-0.10959595959596</v>
      </c>
      <c r="Q5" s="20">
        <f>O5-K5</f>
        <v>889.4</v>
      </c>
      <c r="R5" s="20">
        <f>(Q5/K5*100)</f>
        <v>105.179754020814</v>
      </c>
      <c r="S5" s="21"/>
      <c r="T5" s="21"/>
      <c r="U5" s="21"/>
      <c r="V5" s="21"/>
    </row>
    <row r="6" ht="39" customHeight="1">
      <c r="A6" t="s" s="22">
        <v>29</v>
      </c>
      <c r="B6" t="s" s="23">
        <v>30</v>
      </c>
      <c r="C6" t="s" s="24">
        <v>31</v>
      </c>
      <c r="D6" s="25">
        <v>1980</v>
      </c>
      <c r="E6" s="25">
        <v>18</v>
      </c>
      <c r="F6" s="25">
        <f>D6*(100-E6)/100</f>
        <v>1623.6</v>
      </c>
      <c r="G6" s="25">
        <v>6</v>
      </c>
      <c r="H6" t="s" s="23">
        <v>28</v>
      </c>
      <c r="I6" s="25">
        <v>765</v>
      </c>
      <c r="J6" s="25">
        <v>50</v>
      </c>
      <c r="K6" s="25">
        <f>I6*1.04+J6</f>
        <v>845.6</v>
      </c>
      <c r="L6" s="25">
        <f>F6-K6</f>
        <v>778</v>
      </c>
      <c r="M6" s="25">
        <f>100*L6/K6</f>
        <v>92.00567644276251</v>
      </c>
      <c r="N6" s="25">
        <v>2150</v>
      </c>
      <c r="O6" s="25">
        <v>1693</v>
      </c>
      <c r="P6" s="25">
        <f>1-(N6/D6)</f>
        <v>-0.0858585858585859</v>
      </c>
      <c r="Q6" s="25">
        <f>O6-K6</f>
        <v>847.4</v>
      </c>
      <c r="R6" s="25">
        <f>(Q6/K6*100)</f>
        <v>100.212866603595</v>
      </c>
      <c r="S6" s="26"/>
      <c r="T6" s="26"/>
      <c r="U6" s="26"/>
      <c r="V6" s="26"/>
    </row>
    <row r="7" ht="39" customHeight="1">
      <c r="A7" t="s" s="22">
        <v>29</v>
      </c>
      <c r="B7" t="s" s="23">
        <v>30</v>
      </c>
      <c r="C7" t="s" s="24">
        <v>31</v>
      </c>
      <c r="D7" s="25">
        <v>1980</v>
      </c>
      <c r="E7" s="25">
        <v>18</v>
      </c>
      <c r="F7" s="25">
        <f>D7*(100-E7)/100</f>
        <v>1623.6</v>
      </c>
      <c r="G7" s="25">
        <v>6</v>
      </c>
      <c r="H7" t="s" s="23">
        <v>28</v>
      </c>
      <c r="I7" s="25">
        <v>765</v>
      </c>
      <c r="J7" s="25">
        <v>50</v>
      </c>
      <c r="K7" s="25">
        <f>I7*1.04+J7</f>
        <v>845.6</v>
      </c>
      <c r="L7" s="25">
        <f>F7-K7</f>
        <v>778</v>
      </c>
      <c r="M7" s="25">
        <f>100*L7/K7</f>
        <v>92.00567644276251</v>
      </c>
      <c r="N7" s="25">
        <v>1978</v>
      </c>
      <c r="O7" s="25">
        <v>1538</v>
      </c>
      <c r="P7" s="25">
        <f>1-(N7/D7)</f>
        <v>0.00101010101010101</v>
      </c>
      <c r="Q7" s="25">
        <f>O7-K7</f>
        <v>692.4</v>
      </c>
      <c r="R7" s="25">
        <f>(Q7/K7*100)</f>
        <v>81.8826868495743</v>
      </c>
      <c r="S7" s="26"/>
      <c r="T7" s="26"/>
      <c r="U7" s="26"/>
      <c r="V7" s="26"/>
    </row>
    <row r="8" ht="86.6" customHeight="1">
      <c r="A8" t="s" s="27">
        <v>32</v>
      </c>
      <c r="B8" t="s" s="28">
        <v>33</v>
      </c>
      <c r="C8" t="s" s="29">
        <v>34</v>
      </c>
      <c r="D8" s="30">
        <v>3400</v>
      </c>
      <c r="E8" s="30">
        <v>18</v>
      </c>
      <c r="F8" s="30">
        <f>D8*(100-E8)/100</f>
        <v>2788</v>
      </c>
      <c r="G8" s="30">
        <v>5</v>
      </c>
      <c r="H8" t="s" s="28">
        <v>35</v>
      </c>
      <c r="I8" s="30">
        <v>987</v>
      </c>
      <c r="J8" s="30">
        <v>100</v>
      </c>
      <c r="K8" s="30">
        <f>I8*1.04+J8</f>
        <v>1126.48</v>
      </c>
      <c r="L8" s="30">
        <f>F8-K8</f>
        <v>1661.52</v>
      </c>
      <c r="M8" s="30">
        <f>100*L8/K8</f>
        <v>147.496626660038</v>
      </c>
      <c r="N8" s="30">
        <v>3400</v>
      </c>
      <c r="O8" s="30">
        <v>2825</v>
      </c>
      <c r="P8" s="30">
        <f>1-(N8/D8)</f>
        <v>0</v>
      </c>
      <c r="Q8" s="30">
        <f>O8-K8</f>
        <v>1698.52</v>
      </c>
      <c r="R8" s="30">
        <f>(Q8/K8*100)</f>
        <v>150.781194517435</v>
      </c>
      <c r="S8" s="31"/>
      <c r="T8" s="31"/>
      <c r="U8" s="31"/>
      <c r="V8" s="31"/>
    </row>
    <row r="9" ht="30.6" customHeight="1">
      <c r="A9" t="s" s="32">
        <v>36</v>
      </c>
      <c r="B9" t="s" s="33">
        <v>37</v>
      </c>
      <c r="C9" t="s" s="34">
        <v>38</v>
      </c>
      <c r="D9" s="35">
        <v>2250</v>
      </c>
      <c r="E9" s="35">
        <v>18</v>
      </c>
      <c r="F9" s="35">
        <f>D9*(100-E9)/100</f>
        <v>1845</v>
      </c>
      <c r="G9" s="35">
        <v>15</v>
      </c>
      <c r="H9" t="s" s="33">
        <v>35</v>
      </c>
      <c r="I9" s="35">
        <v>1023</v>
      </c>
      <c r="J9" s="35">
        <v>100</v>
      </c>
      <c r="K9" s="35">
        <f>I9*1.04+J9</f>
        <v>1163.92</v>
      </c>
      <c r="L9" s="35">
        <f>F9-K9</f>
        <v>681.08</v>
      </c>
      <c r="M9" s="35">
        <f>100*L9/K9</f>
        <v>58.5160492130043</v>
      </c>
      <c r="N9" s="36"/>
      <c r="O9" s="36"/>
      <c r="P9" s="35">
        <f>1-(N9/D9)</f>
        <v>1</v>
      </c>
      <c r="Q9" s="35">
        <f>O9-K9</f>
        <v>-1163.92</v>
      </c>
      <c r="R9" s="35">
        <f>(Q9/K9*100)</f>
        <v>-100</v>
      </c>
      <c r="S9" s="36"/>
      <c r="T9" s="36"/>
      <c r="U9" s="36"/>
      <c r="V9" s="36"/>
    </row>
    <row r="10" ht="39" customHeight="1">
      <c r="A10" t="s" s="12">
        <v>39</v>
      </c>
      <c r="B10" t="s" s="13">
        <v>40</v>
      </c>
      <c r="C10" t="s" s="14">
        <v>41</v>
      </c>
      <c r="D10" s="15">
        <v>4250</v>
      </c>
      <c r="E10" s="15">
        <v>18</v>
      </c>
      <c r="F10" s="15">
        <f>D10*(100-E10)/100</f>
        <v>3485</v>
      </c>
      <c r="G10" s="15">
        <v>4</v>
      </c>
      <c r="H10" t="s" s="13">
        <v>28</v>
      </c>
      <c r="I10" s="15">
        <v>2017</v>
      </c>
      <c r="J10" s="15">
        <v>150</v>
      </c>
      <c r="K10" s="15">
        <f>I10*1.04+J10</f>
        <v>2247.68</v>
      </c>
      <c r="L10" s="15">
        <f>F10-K10</f>
        <v>1237.32</v>
      </c>
      <c r="M10" s="15">
        <f>100*L10/K10</f>
        <v>55.0487613895216</v>
      </c>
      <c r="N10" s="15">
        <v>2928</v>
      </c>
      <c r="O10" s="15">
        <v>2424</v>
      </c>
      <c r="P10" s="15">
        <f>1-(N10/D10)</f>
        <v>0.311058823529412</v>
      </c>
      <c r="Q10" s="15">
        <f>O10-K10</f>
        <v>176.32</v>
      </c>
      <c r="R10" s="15">
        <f>(Q10/K10*100)</f>
        <v>7.84453302961276</v>
      </c>
      <c r="S10" s="16"/>
      <c r="T10" s="16"/>
      <c r="U10" s="16"/>
      <c r="V10" s="16"/>
    </row>
    <row r="11" ht="72.6" customHeight="1">
      <c r="A11" t="s" s="37">
        <v>42</v>
      </c>
      <c r="B11" t="s" s="38">
        <v>40</v>
      </c>
      <c r="C11" t="s" s="39">
        <v>43</v>
      </c>
      <c r="D11" s="40">
        <v>2080</v>
      </c>
      <c r="E11" s="40">
        <v>18</v>
      </c>
      <c r="F11" s="40">
        <f>D11*(100-E11)/100</f>
        <v>1705.6</v>
      </c>
      <c r="G11" s="40">
        <v>8</v>
      </c>
      <c r="H11" t="s" s="38">
        <v>35</v>
      </c>
      <c r="I11" s="40">
        <v>875</v>
      </c>
      <c r="J11" s="40">
        <v>200</v>
      </c>
      <c r="K11" s="40">
        <f>I11*1.04+J11</f>
        <v>1110</v>
      </c>
      <c r="L11" s="40">
        <f>F11-K11</f>
        <v>595.6</v>
      </c>
      <c r="M11" s="40">
        <f>100*L11/K11</f>
        <v>53.6576576576577</v>
      </c>
      <c r="N11" s="41"/>
      <c r="O11" s="41"/>
      <c r="P11" s="40">
        <f>1-(N11/D11)</f>
        <v>1</v>
      </c>
      <c r="Q11" s="40">
        <f>O11-K11</f>
        <v>-1110</v>
      </c>
      <c r="R11" s="40">
        <f>(Q11/K11*100)</f>
        <v>-100</v>
      </c>
      <c r="S11" s="41"/>
      <c r="T11" s="41"/>
      <c r="U11" s="41"/>
      <c r="V11" s="41"/>
    </row>
    <row r="12" ht="39" customHeight="1">
      <c r="A12" t="s" s="12">
        <v>44</v>
      </c>
      <c r="B12" s="15">
        <v>360</v>
      </c>
      <c r="C12" t="s" s="14">
        <v>45</v>
      </c>
      <c r="D12" s="15">
        <v>5400</v>
      </c>
      <c r="E12" s="15">
        <v>18</v>
      </c>
      <c r="F12" s="15">
        <f>D12*(100-E12)/100</f>
        <v>4428</v>
      </c>
      <c r="G12" s="15">
        <v>2</v>
      </c>
      <c r="H12" t="s" s="13">
        <v>28</v>
      </c>
      <c r="I12" s="15">
        <v>2458</v>
      </c>
      <c r="J12" s="15">
        <v>100</v>
      </c>
      <c r="K12" s="15">
        <f>I12*1.04+J12</f>
        <v>2656.32</v>
      </c>
      <c r="L12" s="15">
        <f>F12-K12</f>
        <v>1771.68</v>
      </c>
      <c r="M12" s="15">
        <f>100*L12/K12</f>
        <v>66.69678352005781</v>
      </c>
      <c r="N12" s="15">
        <v>4178</v>
      </c>
      <c r="O12" s="15">
        <v>3486</v>
      </c>
      <c r="P12" s="15">
        <f>1-(N12/D12)</f>
        <v>0.226296296296296</v>
      </c>
      <c r="Q12" s="15">
        <f>O12-K12</f>
        <v>829.6799999999999</v>
      </c>
      <c r="R12" s="15">
        <f>(Q12/K12*100)</f>
        <v>31.2341886519696</v>
      </c>
      <c r="S12" s="16"/>
      <c r="T12" s="16"/>
      <c r="U12" s="16"/>
      <c r="V12" s="16"/>
    </row>
    <row r="13" ht="44.6" customHeight="1">
      <c r="A13" t="s" s="42">
        <v>46</v>
      </c>
      <c r="B13" t="s" s="13">
        <v>47</v>
      </c>
      <c r="C13" t="s" s="14">
        <v>48</v>
      </c>
      <c r="D13" s="15">
        <v>3090</v>
      </c>
      <c r="E13" s="15">
        <v>18</v>
      </c>
      <c r="F13" s="15">
        <f>D13*(100-E13)/100</f>
        <v>2533.8</v>
      </c>
      <c r="G13" s="15">
        <v>6</v>
      </c>
      <c r="H13" t="s" s="13">
        <v>35</v>
      </c>
      <c r="I13" s="15">
        <v>1538</v>
      </c>
      <c r="J13" s="15">
        <v>100</v>
      </c>
      <c r="K13" s="15">
        <f>I13*1.04+J13</f>
        <v>1699.52</v>
      </c>
      <c r="L13" s="15">
        <f>F13-K13</f>
        <v>834.28</v>
      </c>
      <c r="M13" s="15">
        <f>100*L13/K13</f>
        <v>49.089154584824</v>
      </c>
      <c r="N13" s="15">
        <v>2666</v>
      </c>
      <c r="O13" s="15">
        <v>2201</v>
      </c>
      <c r="P13" s="15">
        <f>1-(N13/D13)</f>
        <v>0.137216828478964</v>
      </c>
      <c r="Q13" s="15">
        <f>O13-K13</f>
        <v>501.48</v>
      </c>
      <c r="R13" s="15">
        <f>(Q13/K13*100)</f>
        <v>29.5071549614009</v>
      </c>
      <c r="S13" s="16"/>
      <c r="T13" s="16"/>
      <c r="U13" s="16"/>
      <c r="V13" s="16"/>
    </row>
    <row r="14" ht="39" customHeight="1">
      <c r="A14" t="s" s="12">
        <v>49</v>
      </c>
      <c r="B14" t="s" s="13">
        <v>47</v>
      </c>
      <c r="C14" t="s" s="14">
        <v>50</v>
      </c>
      <c r="D14" s="15">
        <v>2890</v>
      </c>
      <c r="E14" s="15">
        <v>18</v>
      </c>
      <c r="F14" s="15">
        <f>D14*(100-E14)/100</f>
        <v>2369.8</v>
      </c>
      <c r="G14" s="15">
        <v>2</v>
      </c>
      <c r="H14" t="s" s="13">
        <v>28</v>
      </c>
      <c r="I14" s="15">
        <v>1181</v>
      </c>
      <c r="J14" s="15">
        <v>100</v>
      </c>
      <c r="K14" s="15">
        <f>I14*1.04+J14</f>
        <v>1328.24</v>
      </c>
      <c r="L14" s="15">
        <f>F14-K14</f>
        <v>1041.56</v>
      </c>
      <c r="M14" s="15">
        <f>100*L14/K14</f>
        <v>78.4165512256821</v>
      </c>
      <c r="N14" s="15">
        <v>1923</v>
      </c>
      <c r="O14" s="15">
        <v>1570</v>
      </c>
      <c r="P14" s="15">
        <f>1-(N14/D14)</f>
        <v>0.334602076124567</v>
      </c>
      <c r="Q14" s="15">
        <f>O14-K14</f>
        <v>241.76</v>
      </c>
      <c r="R14" s="15">
        <f>(Q14/K14*100)</f>
        <v>18.2015298440041</v>
      </c>
      <c r="S14" s="16"/>
      <c r="T14" s="16"/>
      <c r="U14" s="16"/>
      <c r="V14" s="16"/>
    </row>
    <row r="15" ht="39" customHeight="1">
      <c r="A15" t="s" s="12">
        <v>51</v>
      </c>
      <c r="B15" t="s" s="13">
        <v>47</v>
      </c>
      <c r="C15" t="s" s="14">
        <v>52</v>
      </c>
      <c r="D15" s="15">
        <v>3700</v>
      </c>
      <c r="E15" s="15">
        <v>18</v>
      </c>
      <c r="F15" s="15">
        <f>D15*(100-E15)/100</f>
        <v>3034</v>
      </c>
      <c r="G15" s="15">
        <v>3</v>
      </c>
      <c r="H15" t="s" s="13">
        <v>28</v>
      </c>
      <c r="I15" s="15">
        <v>1690</v>
      </c>
      <c r="J15" s="15">
        <v>100</v>
      </c>
      <c r="K15" s="15">
        <f>I15*1.04+J15</f>
        <v>1857.6</v>
      </c>
      <c r="L15" s="15">
        <f>F15-K15</f>
        <v>1176.4</v>
      </c>
      <c r="M15" s="15">
        <f>100*L15/K15</f>
        <v>63.3290267011197</v>
      </c>
      <c r="N15" s="15">
        <v>2843</v>
      </c>
      <c r="O15" s="15">
        <v>2352</v>
      </c>
      <c r="P15" s="15">
        <f>1-(N15/D15)</f>
        <v>0.231621621621622</v>
      </c>
      <c r="Q15" s="15">
        <f>O15-K15</f>
        <v>494.4</v>
      </c>
      <c r="R15" s="15">
        <f>(Q15/K15*100)</f>
        <v>26.6149870801034</v>
      </c>
      <c r="S15" s="16"/>
      <c r="T15" s="16"/>
      <c r="U15" s="16"/>
      <c r="V15" s="16"/>
    </row>
    <row r="16" ht="61.55" customHeight="1">
      <c r="A16" t="s" s="9">
        <v>7</v>
      </c>
      <c r="B16" t="s" s="10">
        <v>8</v>
      </c>
      <c r="C16" t="s" s="10">
        <v>9</v>
      </c>
      <c r="D16" t="s" s="10">
        <v>10</v>
      </c>
      <c r="E16" t="s" s="10">
        <v>11</v>
      </c>
      <c r="F16" t="s" s="10">
        <v>12</v>
      </c>
      <c r="G16" t="s" s="10">
        <v>13</v>
      </c>
      <c r="H16" t="s" s="10">
        <v>14</v>
      </c>
      <c r="I16" t="s" s="10">
        <v>15</v>
      </c>
      <c r="J16" t="s" s="10">
        <v>16</v>
      </c>
      <c r="K16" t="s" s="10">
        <v>17</v>
      </c>
      <c r="L16" t="s" s="10">
        <v>18</v>
      </c>
      <c r="M16" t="s" s="10">
        <v>19</v>
      </c>
      <c r="N16" t="s" s="10">
        <v>20</v>
      </c>
      <c r="O16" t="s" s="10">
        <v>21</v>
      </c>
      <c r="P16" t="s" s="10">
        <v>22</v>
      </c>
      <c r="Q16" t="s" s="10">
        <v>23</v>
      </c>
      <c r="R16" t="s" s="10">
        <v>24</v>
      </c>
      <c r="S16" s="11"/>
      <c r="T16" s="11"/>
      <c r="U16" s="11"/>
      <c r="V16" s="11"/>
    </row>
    <row r="17" ht="30.6" customHeight="1">
      <c r="A17" t="s" s="43">
        <v>53</v>
      </c>
      <c r="B17" t="s" s="23">
        <v>40</v>
      </c>
      <c r="C17" t="s" s="24">
        <v>54</v>
      </c>
      <c r="D17" s="25">
        <v>3090</v>
      </c>
      <c r="E17" s="25">
        <v>18</v>
      </c>
      <c r="F17" s="25">
        <f>D17*(100-E17)/100</f>
        <v>2533.8</v>
      </c>
      <c r="G17" s="25">
        <v>2</v>
      </c>
      <c r="H17" t="s" s="23">
        <v>35</v>
      </c>
      <c r="I17" s="25">
        <v>1097</v>
      </c>
      <c r="J17" s="25">
        <v>150</v>
      </c>
      <c r="K17" s="25">
        <f>I17*1.04+J17</f>
        <v>1290.88</v>
      </c>
      <c r="L17" s="25">
        <f>F17-K17</f>
        <v>1242.92</v>
      </c>
      <c r="M17" s="25">
        <f>100*L17/K17</f>
        <v>96.2847050074368</v>
      </c>
      <c r="N17" s="25">
        <v>3027</v>
      </c>
      <c r="O17" s="25">
        <v>2508</v>
      </c>
      <c r="P17" s="25">
        <f>1-(N17/D17)</f>
        <v>0.0203883495145631</v>
      </c>
      <c r="Q17" s="25">
        <f>O17-K17</f>
        <v>1217.12</v>
      </c>
      <c r="R17" s="25">
        <f>(Q17/K17*100)</f>
        <v>94.28606841844319</v>
      </c>
      <c r="S17" s="26"/>
      <c r="T17" s="26"/>
      <c r="U17" s="26"/>
      <c r="V17" s="26"/>
    </row>
    <row r="18" ht="19.55" customHeight="1">
      <c r="A18" t="s" s="44">
        <v>55</v>
      </c>
      <c r="B18" t="s" s="23">
        <v>47</v>
      </c>
      <c r="C18" t="s" s="24">
        <v>56</v>
      </c>
      <c r="D18" s="25">
        <v>3729</v>
      </c>
      <c r="E18" s="25">
        <v>18</v>
      </c>
      <c r="F18" s="25">
        <f>D18*(100-E18)/100</f>
        <v>3057.78</v>
      </c>
      <c r="G18" s="25">
        <v>4</v>
      </c>
      <c r="H18" t="s" s="23">
        <v>35</v>
      </c>
      <c r="I18" s="25">
        <v>1452</v>
      </c>
      <c r="J18" s="25">
        <v>100</v>
      </c>
      <c r="K18" s="25">
        <f>I18*1.04+J18</f>
        <v>1610.08</v>
      </c>
      <c r="L18" s="25">
        <f>F18-K18</f>
        <v>1447.7</v>
      </c>
      <c r="M18" s="25">
        <f>100*L18/K18</f>
        <v>89.9147868428898</v>
      </c>
      <c r="N18" s="25">
        <v>3480</v>
      </c>
      <c r="O18" s="25">
        <v>2893</v>
      </c>
      <c r="P18" s="25">
        <f>1-(N18/D18)</f>
        <v>0.06677393403057121</v>
      </c>
      <c r="Q18" s="25">
        <f>O18-K18</f>
        <v>1282.92</v>
      </c>
      <c r="R18" s="25">
        <f>(Q18/K18*100)</f>
        <v>79.6805127695518</v>
      </c>
      <c r="S18" s="26"/>
      <c r="T18" s="26"/>
      <c r="U18" s="26"/>
      <c r="V18" s="26"/>
    </row>
    <row r="19" ht="19.55" customHeight="1">
      <c r="A19" t="s" s="9">
        <v>55</v>
      </c>
      <c r="B19" t="s" s="38">
        <v>47</v>
      </c>
      <c r="C19" t="s" s="39">
        <v>56</v>
      </c>
      <c r="D19" s="40">
        <v>3729</v>
      </c>
      <c r="E19" s="40">
        <v>18</v>
      </c>
      <c r="F19" s="40">
        <f>D19*(100-E19)/100</f>
        <v>3057.78</v>
      </c>
      <c r="G19" s="40">
        <v>4</v>
      </c>
      <c r="H19" t="s" s="38">
        <v>35</v>
      </c>
      <c r="I19" s="40">
        <v>1452</v>
      </c>
      <c r="J19" s="40">
        <v>100</v>
      </c>
      <c r="K19" s="40">
        <f>I19*1.04+J19</f>
        <v>1610.08</v>
      </c>
      <c r="L19" s="40">
        <f>F19-K19</f>
        <v>1447.7</v>
      </c>
      <c r="M19" s="40">
        <f>100*L19/K19</f>
        <v>89.9147868428898</v>
      </c>
      <c r="N19" s="41"/>
      <c r="O19" s="41"/>
      <c r="P19" s="40">
        <f>1-(N19/D19)</f>
        <v>1</v>
      </c>
      <c r="Q19" s="40">
        <f>O19-K19</f>
        <v>-1610.08</v>
      </c>
      <c r="R19" s="40">
        <f>(Q19/K19*100)</f>
        <v>-100</v>
      </c>
      <c r="S19" s="41"/>
      <c r="T19" s="41"/>
      <c r="U19" s="41"/>
      <c r="V19" s="41"/>
    </row>
    <row r="20" ht="44.6" customHeight="1">
      <c r="A20" t="s" s="43">
        <v>46</v>
      </c>
      <c r="B20" t="s" s="23">
        <v>47</v>
      </c>
      <c r="C20" t="s" s="24">
        <v>48</v>
      </c>
      <c r="D20" s="25">
        <v>3090</v>
      </c>
      <c r="E20" s="25">
        <v>18</v>
      </c>
      <c r="F20" s="25">
        <f>D20*(100-E20)/100</f>
        <v>2533.8</v>
      </c>
      <c r="G20" s="25">
        <v>6</v>
      </c>
      <c r="H20" t="s" s="23">
        <v>35</v>
      </c>
      <c r="I20" s="25">
        <v>1317</v>
      </c>
      <c r="J20" s="25">
        <v>100</v>
      </c>
      <c r="K20" s="25">
        <f>I20*1.04+J20</f>
        <v>1469.68</v>
      </c>
      <c r="L20" s="25">
        <f>F20-K20</f>
        <v>1064.12</v>
      </c>
      <c r="M20" s="25">
        <f>100*L20/K20</f>
        <v>72.404877252191</v>
      </c>
      <c r="N20" s="25">
        <v>2948</v>
      </c>
      <c r="O20" s="25">
        <v>2441</v>
      </c>
      <c r="P20" s="25">
        <f>1-(N20/D20)</f>
        <v>0.0459546925566343</v>
      </c>
      <c r="Q20" s="25">
        <f>O20-K20</f>
        <v>971.3200000000001</v>
      </c>
      <c r="R20" s="25">
        <f>(Q20/K20*100)</f>
        <v>66.0905775406891</v>
      </c>
      <c r="S20" s="26"/>
      <c r="T20" s="26"/>
      <c r="U20" s="26"/>
      <c r="V20" s="26"/>
    </row>
    <row r="21" ht="44.6" customHeight="1">
      <c r="A21" t="s" s="42">
        <v>46</v>
      </c>
      <c r="B21" t="s" s="13">
        <v>47</v>
      </c>
      <c r="C21" t="s" s="14">
        <v>48</v>
      </c>
      <c r="D21" s="15">
        <v>3090</v>
      </c>
      <c r="E21" s="15">
        <v>18</v>
      </c>
      <c r="F21" s="15">
        <f>D21*(100-E21)/100</f>
        <v>2533.8</v>
      </c>
      <c r="G21" s="15">
        <v>6</v>
      </c>
      <c r="H21" t="s" s="13">
        <v>35</v>
      </c>
      <c r="I21" s="15">
        <v>1317</v>
      </c>
      <c r="J21" s="15">
        <v>100</v>
      </c>
      <c r="K21" s="15">
        <f>I21*1.04+J21</f>
        <v>1469.68</v>
      </c>
      <c r="L21" s="15">
        <f>F21-K21</f>
        <v>1064.12</v>
      </c>
      <c r="M21" s="15">
        <f>100*L21/K21</f>
        <v>72.404877252191</v>
      </c>
      <c r="N21" s="15">
        <v>2388</v>
      </c>
      <c r="O21" s="15">
        <v>1965</v>
      </c>
      <c r="P21" s="15">
        <f>1-(N21/D21)</f>
        <v>0.227184466019417</v>
      </c>
      <c r="Q21" s="15">
        <f>O21-K21</f>
        <v>495.32</v>
      </c>
      <c r="R21" s="15">
        <f>(Q21/K21*100)</f>
        <v>33.702574710141</v>
      </c>
      <c r="S21" s="16"/>
      <c r="T21" s="16"/>
      <c r="U21" s="16"/>
      <c r="V21" s="16"/>
    </row>
    <row r="22" ht="44.6" customHeight="1">
      <c r="A22" t="s" s="43">
        <v>57</v>
      </c>
      <c r="B22" s="25">
        <v>360</v>
      </c>
      <c r="C22" t="s" s="24">
        <v>45</v>
      </c>
      <c r="D22" s="25">
        <v>5400</v>
      </c>
      <c r="E22" s="25">
        <v>18</v>
      </c>
      <c r="F22" s="25">
        <f>D22*(100-E22)/100</f>
        <v>4428</v>
      </c>
      <c r="G22" s="25">
        <v>3</v>
      </c>
      <c r="H22" t="s" s="23">
        <v>35</v>
      </c>
      <c r="I22" s="25">
        <v>1794</v>
      </c>
      <c r="J22" s="25">
        <v>150</v>
      </c>
      <c r="K22" s="25">
        <f>I22*1.04+J22</f>
        <v>2015.76</v>
      </c>
      <c r="L22" s="25">
        <f>F22-K22</f>
        <v>2412.24</v>
      </c>
      <c r="M22" s="25">
        <f>100*L22/K22</f>
        <v>119.669008215264</v>
      </c>
      <c r="N22" s="25">
        <v>4358</v>
      </c>
      <c r="O22" s="25">
        <v>3639</v>
      </c>
      <c r="P22" s="25">
        <f>1-(N22/D22)</f>
        <v>0.192962962962963</v>
      </c>
      <c r="Q22" s="25">
        <f>O22-K22</f>
        <v>1623.24</v>
      </c>
      <c r="R22" s="25">
        <f>(Q22/K22*100)</f>
        <v>80.5274437433028</v>
      </c>
      <c r="S22" s="26"/>
      <c r="T22" s="26"/>
      <c r="U22" s="26"/>
      <c r="V22" s="26"/>
    </row>
    <row r="23" ht="87" customHeight="1">
      <c r="A23" t="s" s="22">
        <v>58</v>
      </c>
      <c r="B23" t="s" s="23">
        <v>59</v>
      </c>
      <c r="C23" t="s" s="24">
        <v>60</v>
      </c>
      <c r="D23" s="25">
        <v>6088</v>
      </c>
      <c r="E23" s="25">
        <v>18</v>
      </c>
      <c r="F23" s="25">
        <f>D23*(100-E23)/100</f>
        <v>4992.16</v>
      </c>
      <c r="G23" s="25">
        <v>8</v>
      </c>
      <c r="H23" t="s" s="23">
        <v>28</v>
      </c>
      <c r="I23" s="25">
        <v>2103</v>
      </c>
      <c r="J23" s="25">
        <v>230</v>
      </c>
      <c r="K23" s="25">
        <f>I23*1.04+J23</f>
        <v>2417.12</v>
      </c>
      <c r="L23" s="25">
        <f>F23-K23</f>
        <v>2575.04</v>
      </c>
      <c r="M23" s="25">
        <f>100*L23/K23</f>
        <v>106.533395114847</v>
      </c>
      <c r="N23" s="25">
        <v>5575</v>
      </c>
      <c r="O23" s="25">
        <v>4534</v>
      </c>
      <c r="P23" s="25">
        <f>1-(N23/D23)</f>
        <v>0.0842641261498029</v>
      </c>
      <c r="Q23" s="25">
        <f>O23-K23</f>
        <v>2116.88</v>
      </c>
      <c r="R23" s="25">
        <f>(Q23/K23*100)</f>
        <v>87.5786059442642</v>
      </c>
      <c r="S23" s="26"/>
      <c r="T23" s="26"/>
      <c r="U23" s="26"/>
      <c r="V23" s="26"/>
    </row>
    <row r="24" ht="87" customHeight="1">
      <c r="A24" t="s" s="22">
        <v>58</v>
      </c>
      <c r="B24" t="s" s="23">
        <v>59</v>
      </c>
      <c r="C24" t="s" s="24">
        <v>60</v>
      </c>
      <c r="D24" s="25">
        <v>6088</v>
      </c>
      <c r="E24" s="25">
        <v>18</v>
      </c>
      <c r="F24" s="25">
        <f>D24*(100-E24)/100</f>
        <v>4992.16</v>
      </c>
      <c r="G24" s="25">
        <v>8</v>
      </c>
      <c r="H24" t="s" s="23">
        <v>28</v>
      </c>
      <c r="I24" s="25">
        <v>2103</v>
      </c>
      <c r="J24" s="25">
        <v>230</v>
      </c>
      <c r="K24" s="25">
        <f>I24*1.04+J24</f>
        <v>2417.12</v>
      </c>
      <c r="L24" s="25">
        <f>F24-K24</f>
        <v>2575.04</v>
      </c>
      <c r="M24" s="25">
        <f>100*L24/K24</f>
        <v>106.533395114847</v>
      </c>
      <c r="N24" s="25">
        <v>5575</v>
      </c>
      <c r="O24" s="25">
        <v>4534</v>
      </c>
      <c r="P24" s="25">
        <f>1-(N24/D24)</f>
        <v>0.0842641261498029</v>
      </c>
      <c r="Q24" s="25">
        <f>O24-K24</f>
        <v>2116.88</v>
      </c>
      <c r="R24" s="25">
        <f>(Q24/K24*100)</f>
        <v>87.5786059442642</v>
      </c>
      <c r="S24" s="26"/>
      <c r="T24" s="26"/>
      <c r="U24" s="26"/>
      <c r="V24" s="26"/>
    </row>
    <row r="25" ht="30.6" customHeight="1">
      <c r="A25" t="s" s="32">
        <v>61</v>
      </c>
      <c r="B25" t="s" s="33">
        <v>33</v>
      </c>
      <c r="C25" t="s" s="34">
        <v>62</v>
      </c>
      <c r="D25" s="35">
        <v>3600</v>
      </c>
      <c r="E25" s="35">
        <v>18</v>
      </c>
      <c r="F25" s="35">
        <f>D25*(100-E25)/100</f>
        <v>2952</v>
      </c>
      <c r="G25" s="35">
        <v>8</v>
      </c>
      <c r="H25" t="s" s="33">
        <v>35</v>
      </c>
      <c r="I25" s="35">
        <v>957</v>
      </c>
      <c r="J25" s="35">
        <v>150</v>
      </c>
      <c r="K25" s="35">
        <f>I25*1.04+J25</f>
        <v>1145.28</v>
      </c>
      <c r="L25" s="35">
        <f>F25-K25</f>
        <v>1806.72</v>
      </c>
      <c r="M25" s="35">
        <f>100*L25/K25</f>
        <v>157.753562447611</v>
      </c>
      <c r="N25" s="36"/>
      <c r="O25" s="36"/>
      <c r="P25" s="35">
        <f>1-(N25/D25)</f>
        <v>1</v>
      </c>
      <c r="Q25" s="35">
        <f>O25-K25</f>
        <v>-1145.28</v>
      </c>
      <c r="R25" s="35">
        <f>(Q25/K25*100)</f>
        <v>-100</v>
      </c>
      <c r="S25" s="36"/>
      <c r="T25" s="36"/>
      <c r="U25" s="36"/>
      <c r="V25" s="36"/>
    </row>
    <row r="26" ht="51" customHeight="1">
      <c r="A26" t="s" s="12">
        <v>63</v>
      </c>
      <c r="B26" t="s" s="13">
        <v>64</v>
      </c>
      <c r="C26" t="s" s="14">
        <v>65</v>
      </c>
      <c r="D26" s="15">
        <v>9700</v>
      </c>
      <c r="E26" s="15">
        <v>18</v>
      </c>
      <c r="F26" s="15">
        <f>D26*(100-E26)/100</f>
        <v>7954</v>
      </c>
      <c r="G26" s="15">
        <v>8</v>
      </c>
      <c r="H26" t="s" s="13">
        <v>28</v>
      </c>
      <c r="I26" s="15">
        <v>3380</v>
      </c>
      <c r="J26" s="15">
        <v>300</v>
      </c>
      <c r="K26" s="15">
        <f>I26*1.04+J26</f>
        <v>3815.2</v>
      </c>
      <c r="L26" s="15">
        <f>F26-K26</f>
        <v>4138.8</v>
      </c>
      <c r="M26" s="15">
        <f>100*L26/K26</f>
        <v>108.481862025582</v>
      </c>
      <c r="N26" s="15">
        <v>5980</v>
      </c>
      <c r="O26" s="15">
        <v>4878</v>
      </c>
      <c r="P26" s="15">
        <f>1-(N26/D26)</f>
        <v>0.383505154639175</v>
      </c>
      <c r="Q26" s="15">
        <f>O26-K26</f>
        <v>1062.8</v>
      </c>
      <c r="R26" s="15">
        <f>(Q26/K26*100)</f>
        <v>27.8569930803103</v>
      </c>
      <c r="S26" s="16"/>
      <c r="T26" s="16"/>
      <c r="U26" s="16"/>
      <c r="V26" s="16"/>
    </row>
    <row r="27" ht="51" customHeight="1">
      <c r="A27" t="s" s="12">
        <v>63</v>
      </c>
      <c r="B27" t="s" s="13">
        <v>64</v>
      </c>
      <c r="C27" t="s" s="14">
        <v>65</v>
      </c>
      <c r="D27" s="15">
        <v>9700</v>
      </c>
      <c r="E27" s="15">
        <v>18</v>
      </c>
      <c r="F27" s="15">
        <f>D27*(100-E27)/100</f>
        <v>7954</v>
      </c>
      <c r="G27" s="15">
        <v>8</v>
      </c>
      <c r="H27" t="s" s="13">
        <v>28</v>
      </c>
      <c r="I27" s="15">
        <v>3380</v>
      </c>
      <c r="J27" s="15">
        <v>300</v>
      </c>
      <c r="K27" s="15">
        <f>I27*1.04+J27</f>
        <v>3815.2</v>
      </c>
      <c r="L27" s="15">
        <f>F27-K27</f>
        <v>4138.8</v>
      </c>
      <c r="M27" s="15">
        <f>100*L27/K27</f>
        <v>108.481862025582</v>
      </c>
      <c r="N27" s="15">
        <v>5980</v>
      </c>
      <c r="O27" s="15">
        <v>4878</v>
      </c>
      <c r="P27" s="15">
        <f>1-(N27/D27)</f>
        <v>0.383505154639175</v>
      </c>
      <c r="Q27" s="15">
        <f>O27-K27</f>
        <v>1062.8</v>
      </c>
      <c r="R27" s="15">
        <f>(Q27/K27*100)</f>
        <v>27.8569930803103</v>
      </c>
      <c r="S27" s="16"/>
      <c r="T27" s="16"/>
      <c r="U27" s="16"/>
      <c r="V27" s="16"/>
    </row>
    <row r="28" ht="63" customHeight="1">
      <c r="A28" t="s" s="45">
        <v>66</v>
      </c>
      <c r="B28" t="s" s="28">
        <v>64</v>
      </c>
      <c r="C28" t="s" s="46">
        <v>67</v>
      </c>
      <c r="D28" s="30">
        <v>4980</v>
      </c>
      <c r="E28" s="30">
        <v>18</v>
      </c>
      <c r="F28" s="30">
        <f>D28*(100-E28)/100</f>
        <v>4083.6</v>
      </c>
      <c r="G28" s="30">
        <v>3</v>
      </c>
      <c r="H28" t="s" s="28">
        <v>28</v>
      </c>
      <c r="I28" s="30">
        <v>1528</v>
      </c>
      <c r="J28" s="30">
        <v>380</v>
      </c>
      <c r="K28" s="30">
        <f>I28*1.04+J28</f>
        <v>1969.12</v>
      </c>
      <c r="L28" s="30">
        <f>F28-K28</f>
        <v>2114.48</v>
      </c>
      <c r="M28" s="30">
        <f>100*L28/K28</f>
        <v>107.381977736248</v>
      </c>
      <c r="N28" s="30">
        <v>4878</v>
      </c>
      <c r="O28" s="30">
        <v>3939</v>
      </c>
      <c r="P28" s="30">
        <f>1-(N28/D28)</f>
        <v>0.0204819277108434</v>
      </c>
      <c r="Q28" s="30">
        <f>O28-K28</f>
        <v>1969.88</v>
      </c>
      <c r="R28" s="30">
        <f>(Q28/K28*100)</f>
        <v>100.038595921021</v>
      </c>
      <c r="S28" s="31"/>
      <c r="T28" s="31"/>
      <c r="U28" s="31"/>
      <c r="V28" s="31"/>
    </row>
    <row r="29" ht="61.55" customHeight="1">
      <c r="A29" t="s" s="9">
        <v>7</v>
      </c>
      <c r="B29" t="s" s="10">
        <v>8</v>
      </c>
      <c r="C29" t="s" s="10">
        <v>9</v>
      </c>
      <c r="D29" t="s" s="10">
        <v>10</v>
      </c>
      <c r="E29" t="s" s="10">
        <v>11</v>
      </c>
      <c r="F29" t="s" s="10">
        <v>12</v>
      </c>
      <c r="G29" t="s" s="10">
        <v>13</v>
      </c>
      <c r="H29" t="s" s="10">
        <v>14</v>
      </c>
      <c r="I29" t="s" s="10">
        <v>15</v>
      </c>
      <c r="J29" t="s" s="10">
        <v>16</v>
      </c>
      <c r="K29" t="s" s="10">
        <v>17</v>
      </c>
      <c r="L29" t="s" s="10">
        <v>18</v>
      </c>
      <c r="M29" t="s" s="10">
        <v>19</v>
      </c>
      <c r="N29" t="s" s="10">
        <v>20</v>
      </c>
      <c r="O29" t="s" s="10">
        <v>21</v>
      </c>
      <c r="P29" t="s" s="10">
        <v>22</v>
      </c>
      <c r="Q29" t="s" s="10">
        <v>23</v>
      </c>
      <c r="R29" t="s" s="10">
        <v>24</v>
      </c>
      <c r="S29" s="11"/>
      <c r="T29" s="11"/>
      <c r="U29" s="11"/>
      <c r="V29" s="11"/>
    </row>
    <row r="30" ht="44.6" customHeight="1">
      <c r="A30" t="s" s="42">
        <v>68</v>
      </c>
      <c r="B30" t="s" s="13">
        <v>64</v>
      </c>
      <c r="C30" t="s" s="14">
        <v>69</v>
      </c>
      <c r="D30" s="15">
        <v>6741</v>
      </c>
      <c r="E30" s="15">
        <v>18</v>
      </c>
      <c r="F30" s="15">
        <f>D30*(100-E30)/100</f>
        <v>5527.62</v>
      </c>
      <c r="G30" s="15">
        <v>4</v>
      </c>
      <c r="H30" t="s" s="13">
        <v>35</v>
      </c>
      <c r="I30" s="15">
        <v>2978</v>
      </c>
      <c r="J30" s="15">
        <v>300</v>
      </c>
      <c r="K30" s="15">
        <f>I30*1.04+J30</f>
        <v>3397.12</v>
      </c>
      <c r="L30" s="15">
        <f>F30-K30</f>
        <v>2130.5</v>
      </c>
      <c r="M30" s="15">
        <f>100*L30/K30</f>
        <v>62.714887905049</v>
      </c>
      <c r="N30" s="15">
        <v>5580</v>
      </c>
      <c r="O30" s="15">
        <v>4535</v>
      </c>
      <c r="P30" s="15">
        <f>1-(N30/D30)</f>
        <v>0.172229639519359</v>
      </c>
      <c r="Q30" s="15">
        <f>O30-K30</f>
        <v>1137.88</v>
      </c>
      <c r="R30" s="15">
        <f>(Q30/K30*100)</f>
        <v>33.4954314242653</v>
      </c>
      <c r="S30" s="16"/>
      <c r="T30" s="16"/>
      <c r="U30" s="16"/>
      <c r="V30" s="16"/>
    </row>
    <row r="31" ht="63" customHeight="1">
      <c r="A31" t="s" s="22">
        <v>70</v>
      </c>
      <c r="B31" t="s" s="23">
        <v>64</v>
      </c>
      <c r="C31" t="s" s="24">
        <v>71</v>
      </c>
      <c r="D31" s="25">
        <v>24800</v>
      </c>
      <c r="E31" s="25">
        <v>18</v>
      </c>
      <c r="F31" s="25">
        <f>D31*(100-E31)/100</f>
        <v>20336</v>
      </c>
      <c r="G31" s="25">
        <v>8</v>
      </c>
      <c r="H31" t="s" s="23">
        <v>28</v>
      </c>
      <c r="I31" s="25">
        <v>7565</v>
      </c>
      <c r="J31" s="25">
        <v>800</v>
      </c>
      <c r="K31" s="25">
        <f>I31*1.04+J31</f>
        <v>8667.6</v>
      </c>
      <c r="L31" s="25">
        <f>F31-K31</f>
        <v>11668.4</v>
      </c>
      <c r="M31" s="25">
        <f>100*L31/K31</f>
        <v>134.620886981402</v>
      </c>
      <c r="N31" s="25">
        <v>19433</v>
      </c>
      <c r="O31" s="25">
        <v>16304</v>
      </c>
      <c r="P31" s="25">
        <f>1-(N31/D31)</f>
        <v>0.216411290322581</v>
      </c>
      <c r="Q31" s="25">
        <f>O31-K31</f>
        <v>7636.4</v>
      </c>
      <c r="R31" s="25">
        <f>(Q31/K31*100)</f>
        <v>88.1028196963404</v>
      </c>
      <c r="S31" s="26"/>
      <c r="T31" s="26"/>
      <c r="U31" s="26"/>
      <c r="V31" s="26"/>
    </row>
    <row r="32" ht="63" customHeight="1">
      <c r="A32" t="s" s="12">
        <v>70</v>
      </c>
      <c r="B32" t="s" s="13">
        <v>64</v>
      </c>
      <c r="C32" t="s" s="14">
        <v>71</v>
      </c>
      <c r="D32" s="15">
        <v>24800</v>
      </c>
      <c r="E32" s="15">
        <v>18</v>
      </c>
      <c r="F32" s="15">
        <f>D32*(100-E32)/100</f>
        <v>20336</v>
      </c>
      <c r="G32" s="15">
        <v>8</v>
      </c>
      <c r="H32" t="s" s="13">
        <v>28</v>
      </c>
      <c r="I32" s="15">
        <v>7565</v>
      </c>
      <c r="J32" s="15">
        <v>800</v>
      </c>
      <c r="K32" s="15">
        <f>I32*1.04+J32</f>
        <v>8667.6</v>
      </c>
      <c r="L32" s="15">
        <f>F32-K32</f>
        <v>11668.4</v>
      </c>
      <c r="M32" s="15">
        <f>100*L32/K32</f>
        <v>134.620886981402</v>
      </c>
      <c r="N32" s="15">
        <v>14111</v>
      </c>
      <c r="O32" s="15">
        <v>11780</v>
      </c>
      <c r="P32" s="15">
        <f>1-(N32/D32)</f>
        <v>0.431008064516129</v>
      </c>
      <c r="Q32" s="15">
        <f>O32-K32</f>
        <v>3112.4</v>
      </c>
      <c r="R32" s="15">
        <f>(Q32/K32*100)</f>
        <v>35.9084406294707</v>
      </c>
      <c r="S32" s="16"/>
      <c r="T32" s="16"/>
      <c r="U32" s="16"/>
      <c r="V32" s="16"/>
    </row>
    <row r="33" ht="63" customHeight="1">
      <c r="A33" t="s" s="47">
        <v>70</v>
      </c>
      <c r="B33" t="s" s="48">
        <v>64</v>
      </c>
      <c r="C33" t="s" s="49">
        <v>71</v>
      </c>
      <c r="D33" s="50">
        <v>24800</v>
      </c>
      <c r="E33" s="50">
        <v>18</v>
      </c>
      <c r="F33" s="50">
        <f>D33*(100-E33)/100</f>
        <v>20336</v>
      </c>
      <c r="G33" s="50">
        <v>8</v>
      </c>
      <c r="H33" t="s" s="48">
        <v>28</v>
      </c>
      <c r="I33" s="50">
        <v>11780</v>
      </c>
      <c r="J33" s="50">
        <v>800</v>
      </c>
      <c r="K33" s="50">
        <f>I33*1.04+J33</f>
        <v>13051.2</v>
      </c>
      <c r="L33" s="50">
        <f>F33-K33</f>
        <v>7284.8</v>
      </c>
      <c r="M33" s="50">
        <f>100*L33/K33</f>
        <v>55.8170896162805</v>
      </c>
      <c r="N33" s="50">
        <v>14148</v>
      </c>
      <c r="O33" s="50">
        <v>11812</v>
      </c>
      <c r="P33" s="50">
        <f>1-(N33/D33)</f>
        <v>0.429516129032258</v>
      </c>
      <c r="Q33" s="50">
        <f>O33-K33</f>
        <v>-1239.2</v>
      </c>
      <c r="R33" s="50">
        <f>(Q33/K33*100)</f>
        <v>-9.494912345224961</v>
      </c>
      <c r="S33" s="51"/>
      <c r="T33" s="51"/>
      <c r="U33" s="51"/>
      <c r="V33" s="51"/>
    </row>
    <row r="34" ht="63" customHeight="1">
      <c r="A34" t="s" s="52">
        <v>72</v>
      </c>
      <c r="B34" t="s" s="53">
        <v>64</v>
      </c>
      <c r="C34" t="s" s="54">
        <v>73</v>
      </c>
      <c r="D34" s="55">
        <v>6800</v>
      </c>
      <c r="E34" s="55">
        <v>18</v>
      </c>
      <c r="F34" s="55">
        <f>D34*(100-E34)/100</f>
        <v>5576</v>
      </c>
      <c r="G34" s="55">
        <v>15</v>
      </c>
      <c r="H34" t="s" s="53">
        <v>28</v>
      </c>
      <c r="I34" s="55">
        <v>3350</v>
      </c>
      <c r="J34" s="55">
        <v>300</v>
      </c>
      <c r="K34" s="55">
        <f>I34*1.04+J34</f>
        <v>3784</v>
      </c>
      <c r="L34" s="55">
        <f>F34-K34</f>
        <v>1792</v>
      </c>
      <c r="M34" s="55">
        <f>100*L34/K34</f>
        <v>47.3572938689218</v>
      </c>
      <c r="N34" s="55">
        <v>4680</v>
      </c>
      <c r="O34" s="55">
        <v>3764</v>
      </c>
      <c r="P34" s="55">
        <f>1-(N34/D34)</f>
        <v>0.311764705882353</v>
      </c>
      <c r="Q34" s="55">
        <f>O34-K34</f>
        <v>-20</v>
      </c>
      <c r="R34" s="55">
        <f>(Q34/K34*100)</f>
        <v>-0.528541226215645</v>
      </c>
      <c r="S34" s="56"/>
      <c r="T34" s="56"/>
      <c r="U34" s="56"/>
      <c r="V34" s="56"/>
    </row>
    <row r="35" ht="51" customHeight="1">
      <c r="A35" t="s" s="22">
        <v>74</v>
      </c>
      <c r="B35" t="s" s="23">
        <v>64</v>
      </c>
      <c r="C35" t="s" s="24">
        <v>75</v>
      </c>
      <c r="D35" s="25">
        <v>7080</v>
      </c>
      <c r="E35" s="25">
        <v>18</v>
      </c>
      <c r="F35" s="25">
        <f>D35*(100-E35)/100</f>
        <v>5805.6</v>
      </c>
      <c r="G35" s="25">
        <v>10</v>
      </c>
      <c r="H35" t="s" s="23">
        <v>28</v>
      </c>
      <c r="I35" s="25">
        <v>2210</v>
      </c>
      <c r="J35" s="25">
        <v>450</v>
      </c>
      <c r="K35" s="25">
        <f>I35*1.04+J35</f>
        <v>2748.4</v>
      </c>
      <c r="L35" s="25">
        <f>F35-K35</f>
        <v>3057.2</v>
      </c>
      <c r="M35" s="25">
        <f>100*L35/K35</f>
        <v>111.235628001746</v>
      </c>
      <c r="N35" s="25">
        <v>5245</v>
      </c>
      <c r="O35" s="25">
        <v>4247</v>
      </c>
      <c r="P35" s="25">
        <f>1-(N35/D35)</f>
        <v>0.259180790960452</v>
      </c>
      <c r="Q35" s="25">
        <f>O35-K35</f>
        <v>1498.6</v>
      </c>
      <c r="R35" s="25">
        <f>(Q35/K35*100)</f>
        <v>54.5262698297191</v>
      </c>
      <c r="S35" s="26"/>
      <c r="T35" s="26"/>
      <c r="U35" s="26"/>
      <c r="V35" s="26"/>
    </row>
    <row r="36" ht="51" customHeight="1">
      <c r="A36" t="s" s="22">
        <v>74</v>
      </c>
      <c r="B36" t="s" s="23">
        <v>64</v>
      </c>
      <c r="C36" t="s" s="24">
        <v>75</v>
      </c>
      <c r="D36" s="25">
        <v>7080</v>
      </c>
      <c r="E36" s="25">
        <v>18</v>
      </c>
      <c r="F36" s="25">
        <f>D36*(100-E36)/100</f>
        <v>5805.6</v>
      </c>
      <c r="G36" s="25">
        <v>10</v>
      </c>
      <c r="H36" t="s" s="23">
        <v>28</v>
      </c>
      <c r="I36" s="25">
        <v>2210</v>
      </c>
      <c r="J36" s="25">
        <v>450</v>
      </c>
      <c r="K36" s="25">
        <f>I36*1.04+J36</f>
        <v>2748.4</v>
      </c>
      <c r="L36" s="25">
        <f>F36-K36</f>
        <v>3057.2</v>
      </c>
      <c r="M36" s="25">
        <f>100*L36/K36</f>
        <v>111.235628001746</v>
      </c>
      <c r="N36" s="25">
        <v>5245</v>
      </c>
      <c r="O36" s="25">
        <v>4247</v>
      </c>
      <c r="P36" s="25">
        <f>1-(N36/D36)</f>
        <v>0.259180790960452</v>
      </c>
      <c r="Q36" s="25">
        <f>O36-K36</f>
        <v>1498.6</v>
      </c>
      <c r="R36" s="25">
        <f>(Q36/K36*100)</f>
        <v>54.5262698297191</v>
      </c>
      <c r="S36" s="26"/>
      <c r="T36" s="26"/>
      <c r="U36" s="26"/>
      <c r="V36" s="26"/>
    </row>
    <row r="37" ht="51" customHeight="1">
      <c r="A37" t="s" s="22">
        <v>74</v>
      </c>
      <c r="B37" t="s" s="23">
        <v>64</v>
      </c>
      <c r="C37" t="s" s="24">
        <v>75</v>
      </c>
      <c r="D37" s="25">
        <v>7080</v>
      </c>
      <c r="E37" s="25">
        <v>18</v>
      </c>
      <c r="F37" s="25">
        <f>D37*(100-E37)/100</f>
        <v>5805.6</v>
      </c>
      <c r="G37" s="25">
        <v>10</v>
      </c>
      <c r="H37" t="s" s="23">
        <v>28</v>
      </c>
      <c r="I37" s="25">
        <v>2210</v>
      </c>
      <c r="J37" s="25">
        <v>450</v>
      </c>
      <c r="K37" s="25">
        <f>I37*1.04+J37</f>
        <v>2748.4</v>
      </c>
      <c r="L37" s="25">
        <f>F37-K37</f>
        <v>3057.2</v>
      </c>
      <c r="M37" s="25">
        <f>100*L37/K37</f>
        <v>111.235628001746</v>
      </c>
      <c r="N37" s="25">
        <v>4388</v>
      </c>
      <c r="O37" s="25">
        <v>3519</v>
      </c>
      <c r="P37" s="25">
        <f>1-(N37/D37)</f>
        <v>0.380225988700565</v>
      </c>
      <c r="Q37" s="25">
        <f>O37-K37</f>
        <v>770.6</v>
      </c>
      <c r="R37" s="25">
        <f>(Q37/K37*100)</f>
        <v>28.038131276379</v>
      </c>
      <c r="S37" s="26"/>
      <c r="T37" s="26"/>
      <c r="U37" s="26"/>
      <c r="V37" s="26"/>
    </row>
    <row r="38" ht="51" customHeight="1">
      <c r="A38" t="s" s="12">
        <v>74</v>
      </c>
      <c r="B38" t="s" s="13">
        <v>64</v>
      </c>
      <c r="C38" t="s" s="14">
        <v>75</v>
      </c>
      <c r="D38" s="15">
        <v>7080</v>
      </c>
      <c r="E38" s="15">
        <v>18</v>
      </c>
      <c r="F38" s="15">
        <f>D38*(100-E38)/100</f>
        <v>5805.6</v>
      </c>
      <c r="G38" s="15">
        <v>10</v>
      </c>
      <c r="H38" t="s" s="13">
        <v>28</v>
      </c>
      <c r="I38" s="15">
        <v>2210</v>
      </c>
      <c r="J38" s="15">
        <v>450</v>
      </c>
      <c r="K38" s="15">
        <f>I38*1.04+J38</f>
        <v>2748.4</v>
      </c>
      <c r="L38" s="15">
        <f>F38-K38</f>
        <v>3057.2</v>
      </c>
      <c r="M38" s="15">
        <f>100*L38/K38</f>
        <v>111.235628001746</v>
      </c>
      <c r="N38" s="15">
        <v>4043</v>
      </c>
      <c r="O38" s="15">
        <v>3226</v>
      </c>
      <c r="P38" s="15">
        <f>1-(N38/D38)</f>
        <v>0.428954802259887</v>
      </c>
      <c r="Q38" s="15">
        <f>O38-K38</f>
        <v>477.6</v>
      </c>
      <c r="R38" s="15">
        <f>(Q38/K38*100)</f>
        <v>17.3773832047737</v>
      </c>
      <c r="S38" s="16"/>
      <c r="T38" s="16"/>
      <c r="U38" s="16"/>
      <c r="V38" s="16"/>
    </row>
    <row r="39" ht="51" customHeight="1">
      <c r="A39" t="s" s="22">
        <v>76</v>
      </c>
      <c r="B39" t="s" s="23">
        <v>64</v>
      </c>
      <c r="C39" t="s" s="24">
        <v>77</v>
      </c>
      <c r="D39" s="25">
        <v>5840</v>
      </c>
      <c r="E39" s="25">
        <v>18</v>
      </c>
      <c r="F39" s="25">
        <f>D39*(100-E39)/100</f>
        <v>4788.8</v>
      </c>
      <c r="G39" s="25">
        <v>10</v>
      </c>
      <c r="H39" t="s" s="23">
        <v>28</v>
      </c>
      <c r="I39" s="25">
        <v>1862</v>
      </c>
      <c r="J39" s="25">
        <v>450</v>
      </c>
      <c r="K39" s="25">
        <f>I39*1.04+J39</f>
        <v>2386.48</v>
      </c>
      <c r="L39" s="25">
        <f>F39-K39</f>
        <v>2402.32</v>
      </c>
      <c r="M39" s="25">
        <f>100*L39/K39</f>
        <v>100.663739063390</v>
      </c>
      <c r="N39" s="25">
        <v>4838</v>
      </c>
      <c r="O39" s="25">
        <v>3903</v>
      </c>
      <c r="P39" s="25">
        <f>1-(N39/D39)</f>
        <v>0.171575342465753</v>
      </c>
      <c r="Q39" s="25">
        <f>O39-K39</f>
        <v>1516.52</v>
      </c>
      <c r="R39" s="25">
        <f>(Q39/K39*100)</f>
        <v>63.5463108846502</v>
      </c>
      <c r="S39" s="26"/>
      <c r="T39" s="26"/>
      <c r="U39" s="26"/>
      <c r="V39" s="26"/>
    </row>
    <row r="40" ht="51" customHeight="1">
      <c r="A40" t="s" s="22">
        <v>76</v>
      </c>
      <c r="B40" t="s" s="23">
        <v>64</v>
      </c>
      <c r="C40" t="s" s="24">
        <v>77</v>
      </c>
      <c r="D40" s="25">
        <v>5840</v>
      </c>
      <c r="E40" s="25">
        <v>18</v>
      </c>
      <c r="F40" s="25">
        <f>D40*(100-E40)/100</f>
        <v>4788.8</v>
      </c>
      <c r="G40" s="25">
        <v>10</v>
      </c>
      <c r="H40" t="s" s="23">
        <v>28</v>
      </c>
      <c r="I40" s="25">
        <v>1862</v>
      </c>
      <c r="J40" s="25">
        <v>450</v>
      </c>
      <c r="K40" s="25">
        <f>I40*1.04+J40</f>
        <v>2386.48</v>
      </c>
      <c r="L40" s="25">
        <f>F40-K40</f>
        <v>2402.32</v>
      </c>
      <c r="M40" s="25">
        <f>100*L40/K40</f>
        <v>100.663739063390</v>
      </c>
      <c r="N40" s="25">
        <v>4831</v>
      </c>
      <c r="O40" s="25">
        <v>3897</v>
      </c>
      <c r="P40" s="25">
        <f>1-(N40/D40)</f>
        <v>0.17277397260274</v>
      </c>
      <c r="Q40" s="25">
        <f>O40-K40</f>
        <v>1510.52</v>
      </c>
      <c r="R40" s="25">
        <f>(Q40/K40*100)</f>
        <v>63.2948945727599</v>
      </c>
      <c r="S40" s="26"/>
      <c r="T40" s="26"/>
      <c r="U40" s="26"/>
      <c r="V40" s="26"/>
    </row>
    <row r="41" ht="61.55" customHeight="1">
      <c r="A41" t="s" s="9">
        <v>7</v>
      </c>
      <c r="B41" t="s" s="10">
        <v>8</v>
      </c>
      <c r="C41" t="s" s="10">
        <v>9</v>
      </c>
      <c r="D41" t="s" s="10">
        <v>10</v>
      </c>
      <c r="E41" t="s" s="10">
        <v>11</v>
      </c>
      <c r="F41" t="s" s="10">
        <v>12</v>
      </c>
      <c r="G41" t="s" s="10">
        <v>13</v>
      </c>
      <c r="H41" t="s" s="10">
        <v>14</v>
      </c>
      <c r="I41" t="s" s="10">
        <v>15</v>
      </c>
      <c r="J41" t="s" s="10">
        <v>16</v>
      </c>
      <c r="K41" t="s" s="10">
        <v>17</v>
      </c>
      <c r="L41" t="s" s="10">
        <v>18</v>
      </c>
      <c r="M41" t="s" s="10">
        <v>19</v>
      </c>
      <c r="N41" t="s" s="10">
        <v>20</v>
      </c>
      <c r="O41" t="s" s="10">
        <v>21</v>
      </c>
      <c r="P41" t="s" s="10">
        <v>22</v>
      </c>
      <c r="Q41" t="s" s="10">
        <v>23</v>
      </c>
      <c r="R41" t="s" s="10">
        <v>24</v>
      </c>
      <c r="S41" s="11"/>
      <c r="T41" s="11"/>
      <c r="U41" s="11"/>
      <c r="V41" s="11"/>
    </row>
    <row r="42" ht="39" customHeight="1">
      <c r="A42" t="s" s="22">
        <v>78</v>
      </c>
      <c r="B42" t="s" s="23">
        <v>64</v>
      </c>
      <c r="C42" t="s" s="24">
        <v>79</v>
      </c>
      <c r="D42" s="25">
        <v>6500</v>
      </c>
      <c r="E42" s="25">
        <v>18</v>
      </c>
      <c r="F42" s="25">
        <f>D42*(100-E42)/100</f>
        <v>5330</v>
      </c>
      <c r="G42" s="25">
        <v>6</v>
      </c>
      <c r="H42" t="s" s="23">
        <v>28</v>
      </c>
      <c r="I42" s="25">
        <v>2447</v>
      </c>
      <c r="J42" s="25">
        <v>380</v>
      </c>
      <c r="K42" s="25">
        <f>I42*1.04+J42</f>
        <v>2924.88</v>
      </c>
      <c r="L42" s="25">
        <f>F42-K42</f>
        <v>2405.12</v>
      </c>
      <c r="M42" s="25">
        <f>100*L42/K42</f>
        <v>82.2296983124094</v>
      </c>
      <c r="N42" s="25">
        <v>5643</v>
      </c>
      <c r="O42" s="25">
        <v>4590</v>
      </c>
      <c r="P42" s="25">
        <f>1-(N42/D42)</f>
        <v>0.131846153846154</v>
      </c>
      <c r="Q42" s="25">
        <f>O42-K42</f>
        <v>1665.12</v>
      </c>
      <c r="R42" s="25">
        <f>(Q42/K42*100)</f>
        <v>56.929515057028</v>
      </c>
      <c r="S42" s="26"/>
      <c r="T42" s="26"/>
      <c r="U42" s="26"/>
      <c r="V42" s="26"/>
    </row>
    <row r="43" ht="39" customHeight="1">
      <c r="A43" t="s" s="12">
        <v>78</v>
      </c>
      <c r="B43" t="s" s="13">
        <v>64</v>
      </c>
      <c r="C43" t="s" s="14">
        <v>79</v>
      </c>
      <c r="D43" s="15">
        <v>6500</v>
      </c>
      <c r="E43" s="15">
        <v>18</v>
      </c>
      <c r="F43" s="15">
        <f>D43*(100-E43)/100</f>
        <v>5330</v>
      </c>
      <c r="G43" s="15">
        <v>6</v>
      </c>
      <c r="H43" t="s" s="13">
        <v>28</v>
      </c>
      <c r="I43" s="15">
        <v>2447</v>
      </c>
      <c r="J43" s="15">
        <v>380</v>
      </c>
      <c r="K43" s="15">
        <f>I43*1.04+J43</f>
        <v>2924.88</v>
      </c>
      <c r="L43" s="15">
        <f>F43-K43</f>
        <v>2405.12</v>
      </c>
      <c r="M43" s="15">
        <f>100*L43/K43</f>
        <v>82.2296983124094</v>
      </c>
      <c r="N43" s="15">
        <v>4488</v>
      </c>
      <c r="O43" s="15">
        <v>3608</v>
      </c>
      <c r="P43" s="15">
        <f>1-(N43/D43)</f>
        <v>0.309538461538462</v>
      </c>
      <c r="Q43" s="15">
        <f>O43-K43</f>
        <v>683.12</v>
      </c>
      <c r="R43" s="15">
        <f>(Q43/K43*100)</f>
        <v>23.3554880884002</v>
      </c>
      <c r="S43" s="16"/>
      <c r="T43" s="16"/>
      <c r="U43" s="16"/>
      <c r="V43" s="16"/>
    </row>
    <row r="44" ht="18.6" customHeight="1">
      <c r="A44" t="s" s="22">
        <v>80</v>
      </c>
      <c r="B44" t="s" s="23">
        <v>37</v>
      </c>
      <c r="C44" t="s" s="24">
        <v>81</v>
      </c>
      <c r="D44" s="25">
        <v>1939</v>
      </c>
      <c r="E44" s="25">
        <v>18</v>
      </c>
      <c r="F44" s="25">
        <f>D44*(100-E44)/100</f>
        <v>1589.98</v>
      </c>
      <c r="G44" s="25">
        <v>3</v>
      </c>
      <c r="H44" t="s" s="23">
        <v>28</v>
      </c>
      <c r="I44" s="25">
        <v>672</v>
      </c>
      <c r="J44" s="25">
        <v>140</v>
      </c>
      <c r="K44" s="25">
        <f>I44*1.04+J44</f>
        <v>838.88</v>
      </c>
      <c r="L44" s="25">
        <f>F44-K44</f>
        <v>751.1</v>
      </c>
      <c r="M44" s="25">
        <f>100*L44/K44</f>
        <v>89.53604806408541</v>
      </c>
      <c r="N44" s="25">
        <v>2098</v>
      </c>
      <c r="O44" s="25">
        <v>1653</v>
      </c>
      <c r="P44" s="25">
        <f>1-(N44/D44)</f>
        <v>-0.08200103145951521</v>
      </c>
      <c r="Q44" s="25">
        <f>O44-K44</f>
        <v>814.12</v>
      </c>
      <c r="R44" s="25">
        <f>(Q44/K44*100)</f>
        <v>97.04844554644291</v>
      </c>
      <c r="S44" s="26"/>
      <c r="T44" s="26"/>
      <c r="U44" s="26"/>
      <c r="V44" s="26"/>
    </row>
    <row r="45" ht="51" customHeight="1">
      <c r="A45" t="s" s="57">
        <v>82</v>
      </c>
      <c r="B45" t="s" s="58">
        <v>83</v>
      </c>
      <c r="C45" t="s" s="59">
        <v>84</v>
      </c>
      <c r="D45" s="60">
        <v>5250</v>
      </c>
      <c r="E45" s="60">
        <v>18</v>
      </c>
      <c r="F45" s="60">
        <f>D45*(100-E45)/100</f>
        <v>4305</v>
      </c>
      <c r="G45" s="60">
        <v>6</v>
      </c>
      <c r="H45" t="s" s="58">
        <v>28</v>
      </c>
      <c r="I45" s="60">
        <v>2453</v>
      </c>
      <c r="J45" s="60">
        <v>200</v>
      </c>
      <c r="K45" s="60">
        <f>I45*1.04+J45</f>
        <v>2751.12</v>
      </c>
      <c r="L45" s="60">
        <f>F45-K45</f>
        <v>1553.88</v>
      </c>
      <c r="M45" s="60">
        <f>100*L45/K45</f>
        <v>56.4817238070313</v>
      </c>
      <c r="N45" s="60">
        <v>5148</v>
      </c>
      <c r="O45" s="60">
        <v>4213</v>
      </c>
      <c r="P45" s="60">
        <f>1-(N45/D45)</f>
        <v>0.0194285714285714</v>
      </c>
      <c r="Q45" s="60">
        <f>O45-K45</f>
        <v>1461.88</v>
      </c>
      <c r="R45" s="60">
        <f>(Q45/K45*100)</f>
        <v>53.1376312192852</v>
      </c>
      <c r="S45" s="61"/>
      <c r="T45" s="61"/>
      <c r="U45" s="61"/>
      <c r="V45" s="61"/>
    </row>
    <row r="46" ht="51" customHeight="1">
      <c r="A46" t="s" s="57">
        <v>82</v>
      </c>
      <c r="B46" t="s" s="58">
        <v>83</v>
      </c>
      <c r="C46" t="s" s="59">
        <v>84</v>
      </c>
      <c r="D46" s="60">
        <v>5250</v>
      </c>
      <c r="E46" s="60">
        <v>18</v>
      </c>
      <c r="F46" s="60">
        <f>D46*(100-E46)/100</f>
        <v>4305</v>
      </c>
      <c r="G46" s="60">
        <v>6</v>
      </c>
      <c r="H46" t="s" s="58">
        <v>28</v>
      </c>
      <c r="I46" s="60">
        <v>2453</v>
      </c>
      <c r="J46" s="60">
        <v>200</v>
      </c>
      <c r="K46" s="60">
        <f>I46*1.04+J46</f>
        <v>2751.12</v>
      </c>
      <c r="L46" s="60">
        <f>F46-K46</f>
        <v>1553.88</v>
      </c>
      <c r="M46" s="60">
        <f>100*L46/K46</f>
        <v>56.4817238070313</v>
      </c>
      <c r="N46" s="60">
        <v>5248</v>
      </c>
      <c r="O46" s="60">
        <v>4213</v>
      </c>
      <c r="P46" s="60">
        <f>1-(N46/D46)</f>
        <v>0.000380952380952381</v>
      </c>
      <c r="Q46" s="60">
        <f>O46-K46</f>
        <v>1461.88</v>
      </c>
      <c r="R46" s="60">
        <f>(Q46/K46*100)</f>
        <v>53.1376312192852</v>
      </c>
      <c r="S46" s="61"/>
      <c r="T46" s="61"/>
      <c r="U46" s="61"/>
      <c r="V46" s="61"/>
    </row>
    <row r="47" ht="44.6" customHeight="1">
      <c r="A47" t="s" s="43">
        <v>85</v>
      </c>
      <c r="B47" t="s" s="23">
        <v>40</v>
      </c>
      <c r="C47" t="s" s="24">
        <v>86</v>
      </c>
      <c r="D47" s="25">
        <v>3640</v>
      </c>
      <c r="E47" s="25">
        <v>18</v>
      </c>
      <c r="F47" s="25">
        <f>D47*(100-E47)/100</f>
        <v>2984.8</v>
      </c>
      <c r="G47" s="25">
        <v>6</v>
      </c>
      <c r="H47" t="s" s="23">
        <v>35</v>
      </c>
      <c r="I47" s="25">
        <v>1393</v>
      </c>
      <c r="J47" s="25">
        <v>150</v>
      </c>
      <c r="K47" s="25">
        <f>I47*1.04+J47</f>
        <v>1598.72</v>
      </c>
      <c r="L47" s="25">
        <f>F47-K47</f>
        <v>1386.08</v>
      </c>
      <c r="M47" s="25">
        <f>100*L47/K47</f>
        <v>86.6993594875901</v>
      </c>
      <c r="N47" s="25">
        <v>3317</v>
      </c>
      <c r="O47" s="25">
        <v>2754</v>
      </c>
      <c r="P47" s="25">
        <f>1-(N47/D47)</f>
        <v>0.0887362637362637</v>
      </c>
      <c r="Q47" s="25">
        <f>O47-K47</f>
        <v>1155.28</v>
      </c>
      <c r="R47" s="25">
        <f>(Q47/K47*100)</f>
        <v>72.2628102481986</v>
      </c>
      <c r="S47" s="26"/>
      <c r="T47" s="26"/>
      <c r="U47" s="26"/>
      <c r="V47" s="26"/>
    </row>
    <row r="48" ht="44.6" customHeight="1">
      <c r="A48" t="s" s="43">
        <v>87</v>
      </c>
      <c r="B48" t="s" s="23">
        <v>64</v>
      </c>
      <c r="C48" t="s" s="24">
        <v>88</v>
      </c>
      <c r="D48" s="25">
        <v>2795</v>
      </c>
      <c r="E48" s="25">
        <v>18</v>
      </c>
      <c r="F48" s="25">
        <f>D48*(100-E48)/100</f>
        <v>2291.9</v>
      </c>
      <c r="G48" s="25">
        <v>4</v>
      </c>
      <c r="H48" t="s" s="23">
        <v>35</v>
      </c>
      <c r="I48" s="25">
        <v>819</v>
      </c>
      <c r="J48" s="25">
        <v>150</v>
      </c>
      <c r="K48" s="25">
        <f>I48*1.04+J48</f>
        <v>1001.76</v>
      </c>
      <c r="L48" s="25">
        <f>F48-K48</f>
        <v>1290.14</v>
      </c>
      <c r="M48" s="25">
        <f>100*L48/K48</f>
        <v>128.787334291647</v>
      </c>
      <c r="N48" s="25">
        <v>2088</v>
      </c>
      <c r="O48" s="25">
        <v>1570</v>
      </c>
      <c r="P48" s="25">
        <f>1-(N48/D48)</f>
        <v>0.252951699463327</v>
      </c>
      <c r="Q48" s="25">
        <f>O48-K48</f>
        <v>568.24</v>
      </c>
      <c r="R48" s="25">
        <f>(Q48/K48*100)</f>
        <v>56.724165468775</v>
      </c>
      <c r="S48" s="26"/>
      <c r="T48" s="26"/>
      <c r="U48" s="26"/>
      <c r="V48" s="26"/>
    </row>
    <row r="49" ht="44.6" customHeight="1">
      <c r="A49" t="s" s="62">
        <v>87</v>
      </c>
      <c r="B49" t="s" s="63">
        <v>64</v>
      </c>
      <c r="C49" t="s" s="64">
        <v>88</v>
      </c>
      <c r="D49" s="65">
        <v>2795</v>
      </c>
      <c r="E49" s="65">
        <v>18</v>
      </c>
      <c r="F49" s="65">
        <f>D49*(100-E49)/100</f>
        <v>2291.9</v>
      </c>
      <c r="G49" s="65">
        <v>4</v>
      </c>
      <c r="H49" t="s" s="63">
        <v>35</v>
      </c>
      <c r="I49" s="65">
        <v>819</v>
      </c>
      <c r="J49" s="65">
        <v>150</v>
      </c>
      <c r="K49" s="65">
        <f>I49*1.04+J49</f>
        <v>1001.76</v>
      </c>
      <c r="L49" s="65">
        <f>F49-K49</f>
        <v>1290.14</v>
      </c>
      <c r="M49" s="65">
        <f>100*L49/K49</f>
        <v>128.787334291647</v>
      </c>
      <c r="N49" s="65">
        <v>1913</v>
      </c>
      <c r="O49" s="65">
        <v>1421</v>
      </c>
      <c r="P49" s="65">
        <f>1-(N49/D49)</f>
        <v>0.315563506261181</v>
      </c>
      <c r="Q49" s="65">
        <f>O49-K49</f>
        <v>419.24</v>
      </c>
      <c r="R49" s="65">
        <f>(Q49/K49*100)</f>
        <v>41.8503433956237</v>
      </c>
      <c r="S49" s="66"/>
      <c r="T49" s="66"/>
      <c r="U49" s="66"/>
      <c r="V49" s="66"/>
    </row>
    <row r="50" ht="30.6" customHeight="1">
      <c r="A50" t="s" s="42">
        <v>89</v>
      </c>
      <c r="B50" t="s" s="13">
        <v>40</v>
      </c>
      <c r="C50" t="s" s="14">
        <v>90</v>
      </c>
      <c r="D50" s="15">
        <v>5439</v>
      </c>
      <c r="E50" s="15">
        <v>18</v>
      </c>
      <c r="F50" s="15">
        <f>D50*(100-E50)/100</f>
        <v>4459.98</v>
      </c>
      <c r="G50" s="15">
        <v>6</v>
      </c>
      <c r="H50" t="s" s="13">
        <v>35</v>
      </c>
      <c r="I50" s="15">
        <v>2541</v>
      </c>
      <c r="J50" s="15">
        <v>150</v>
      </c>
      <c r="K50" s="15">
        <f>I50*1.04+J50</f>
        <v>2792.64</v>
      </c>
      <c r="L50" s="15">
        <f>F50-K50</f>
        <v>1667.34</v>
      </c>
      <c r="M50" s="15">
        <f>100*L50/K50</f>
        <v>59.7047954623582</v>
      </c>
      <c r="N50" s="15">
        <v>4473</v>
      </c>
      <c r="O50" s="15">
        <v>3737</v>
      </c>
      <c r="P50" s="15">
        <f>1-(N50/D50)</f>
        <v>0.177606177606178</v>
      </c>
      <c r="Q50" s="15">
        <f>O50-K50</f>
        <v>944.36</v>
      </c>
      <c r="R50" s="15">
        <f>(Q50/K50*100)</f>
        <v>33.816030709293</v>
      </c>
      <c r="S50" s="16"/>
      <c r="T50" s="16"/>
      <c r="U50" s="16"/>
      <c r="V50" s="16"/>
    </row>
    <row r="51" ht="27" customHeight="1">
      <c r="A51" t="s" s="12">
        <v>91</v>
      </c>
      <c r="B51" t="s" s="13">
        <v>64</v>
      </c>
      <c r="C51" t="s" s="14">
        <v>92</v>
      </c>
      <c r="D51" s="15">
        <v>3480</v>
      </c>
      <c r="E51" s="15">
        <v>18</v>
      </c>
      <c r="F51" s="15">
        <f>D51*(100-E51)/100</f>
        <v>2853.6</v>
      </c>
      <c r="G51" s="15">
        <v>4</v>
      </c>
      <c r="H51" t="s" s="13">
        <v>28</v>
      </c>
      <c r="I51" s="15">
        <v>1316</v>
      </c>
      <c r="J51" s="15">
        <v>150</v>
      </c>
      <c r="K51" s="15">
        <f>I51*1.04+J51</f>
        <v>1518.64</v>
      </c>
      <c r="L51" s="15">
        <f>F51-K51</f>
        <v>1334.96</v>
      </c>
      <c r="M51" s="15">
        <f>100*L51/K51</f>
        <v>87.9049676025918</v>
      </c>
      <c r="N51" s="15">
        <v>2723</v>
      </c>
      <c r="O51" s="15">
        <v>2110</v>
      </c>
      <c r="P51" s="15">
        <f>1-(N51/D51)</f>
        <v>0.217528735632184</v>
      </c>
      <c r="Q51" s="15">
        <f>O51-K51</f>
        <v>591.36</v>
      </c>
      <c r="R51" s="15">
        <f>(Q51/K51*100)</f>
        <v>38.9401043038508</v>
      </c>
      <c r="S51" s="16"/>
      <c r="T51" s="16"/>
      <c r="U51" s="16"/>
      <c r="V51" s="16"/>
    </row>
    <row r="52" ht="27" customHeight="1">
      <c r="A52" t="s" s="12">
        <v>91</v>
      </c>
      <c r="B52" t="s" s="13">
        <v>64</v>
      </c>
      <c r="C52" t="s" s="14">
        <v>92</v>
      </c>
      <c r="D52" s="15">
        <v>3480</v>
      </c>
      <c r="E52" s="15">
        <v>18</v>
      </c>
      <c r="F52" s="15">
        <f>D52*(100-E52)/100</f>
        <v>2853.6</v>
      </c>
      <c r="G52" s="15">
        <v>4</v>
      </c>
      <c r="H52" t="s" s="13">
        <v>28</v>
      </c>
      <c r="I52" s="15">
        <v>1316</v>
      </c>
      <c r="J52" s="15">
        <v>150</v>
      </c>
      <c r="K52" s="15">
        <f>I52*1.04+J52</f>
        <v>1518.64</v>
      </c>
      <c r="L52" s="15">
        <f>F52-K52</f>
        <v>1334.96</v>
      </c>
      <c r="M52" s="15">
        <f>100*L52/K52</f>
        <v>87.9049676025918</v>
      </c>
      <c r="N52" s="15">
        <v>2363</v>
      </c>
      <c r="O52" s="15">
        <v>1804</v>
      </c>
      <c r="P52" s="15">
        <f>1-(N52/D52)</f>
        <v>0.320977011494253</v>
      </c>
      <c r="Q52" s="15">
        <f>O52-K52</f>
        <v>285.36</v>
      </c>
      <c r="R52" s="15">
        <f>(Q52/K52*100)</f>
        <v>18.7904967602592</v>
      </c>
      <c r="S52" s="16"/>
      <c r="T52" s="16"/>
      <c r="U52" s="16"/>
      <c r="V52" s="16"/>
    </row>
    <row r="53" ht="39" customHeight="1">
      <c r="A53" t="s" s="67">
        <v>93</v>
      </c>
      <c r="B53" t="s" s="38">
        <v>64</v>
      </c>
      <c r="C53" t="s" s="39">
        <v>94</v>
      </c>
      <c r="D53" s="40">
        <v>4400</v>
      </c>
      <c r="E53" s="40">
        <v>18</v>
      </c>
      <c r="F53" s="40">
        <f>D53*(100-E53)/100</f>
        <v>3608</v>
      </c>
      <c r="G53" t="s" s="38">
        <v>95</v>
      </c>
      <c r="H53" t="s" s="38">
        <v>28</v>
      </c>
      <c r="I53" s="40">
        <v>1524</v>
      </c>
      <c r="J53" s="40">
        <v>380</v>
      </c>
      <c r="K53" s="40">
        <f>I53*1.04+J53</f>
        <v>1964.96</v>
      </c>
      <c r="L53" s="40">
        <f>F53-K53</f>
        <v>1643.04</v>
      </c>
      <c r="M53" s="40">
        <f>100*L53/K53</f>
        <v>83.6169693021741</v>
      </c>
      <c r="N53" s="41"/>
      <c r="O53" s="41"/>
      <c r="P53" s="40">
        <f>1-(N53/D53)</f>
        <v>1</v>
      </c>
      <c r="Q53" s="40">
        <f>O53-K53</f>
        <v>-1964.96</v>
      </c>
      <c r="R53" s="40">
        <f>(Q53/K53*100)</f>
        <v>-100</v>
      </c>
      <c r="S53" s="41"/>
      <c r="T53" s="41"/>
      <c r="U53" s="41"/>
      <c r="V53" s="41"/>
    </row>
    <row r="54" ht="61.55" customHeight="1">
      <c r="A54" t="s" s="9">
        <v>7</v>
      </c>
      <c r="B54" t="s" s="10">
        <v>8</v>
      </c>
      <c r="C54" t="s" s="10">
        <v>9</v>
      </c>
      <c r="D54" t="s" s="10">
        <v>10</v>
      </c>
      <c r="E54" t="s" s="10">
        <v>11</v>
      </c>
      <c r="F54" t="s" s="10">
        <v>12</v>
      </c>
      <c r="G54" t="s" s="10">
        <v>13</v>
      </c>
      <c r="H54" t="s" s="10">
        <v>14</v>
      </c>
      <c r="I54" t="s" s="10">
        <v>15</v>
      </c>
      <c r="J54" t="s" s="10">
        <v>16</v>
      </c>
      <c r="K54" t="s" s="10">
        <v>17</v>
      </c>
      <c r="L54" t="s" s="10">
        <v>18</v>
      </c>
      <c r="M54" t="s" s="10">
        <v>19</v>
      </c>
      <c r="N54" t="s" s="10">
        <v>20</v>
      </c>
      <c r="O54" t="s" s="10">
        <v>21</v>
      </c>
      <c r="P54" t="s" s="10">
        <v>22</v>
      </c>
      <c r="Q54" t="s" s="10">
        <v>23</v>
      </c>
      <c r="R54" t="s" s="10">
        <v>24</v>
      </c>
      <c r="S54" s="11"/>
      <c r="T54" s="11"/>
      <c r="U54" s="11"/>
      <c r="V54" s="11"/>
    </row>
    <row r="55" ht="51" customHeight="1">
      <c r="A55" t="s" s="22">
        <v>96</v>
      </c>
      <c r="B55" t="s" s="23">
        <v>40</v>
      </c>
      <c r="C55" t="s" s="24">
        <v>97</v>
      </c>
      <c r="D55" s="25">
        <v>2800</v>
      </c>
      <c r="E55" s="25">
        <v>18</v>
      </c>
      <c r="F55" s="25">
        <f>D55*(100-E55)/100</f>
        <v>2296</v>
      </c>
      <c r="G55" s="25">
        <v>19</v>
      </c>
      <c r="H55" t="s" s="23">
        <v>28</v>
      </c>
      <c r="I55" s="25">
        <v>760</v>
      </c>
      <c r="J55" s="25">
        <v>150</v>
      </c>
      <c r="K55" s="25">
        <f>I55*1.04+J55</f>
        <v>940.4</v>
      </c>
      <c r="L55" s="25">
        <f>F55-K55</f>
        <v>1355.6</v>
      </c>
      <c r="M55" s="25">
        <f>100*L55/K55</f>
        <v>144.151424925564</v>
      </c>
      <c r="N55" s="25">
        <v>2333</v>
      </c>
      <c r="O55" s="25">
        <v>1918</v>
      </c>
      <c r="P55" s="25">
        <f>1-(N55/D55)</f>
        <v>0.166785714285714</v>
      </c>
      <c r="Q55" s="25">
        <f>O55-K55</f>
        <v>977.6</v>
      </c>
      <c r="R55" s="25">
        <f>(Q55/K55*100)</f>
        <v>103.955763504892</v>
      </c>
      <c r="S55" s="26"/>
      <c r="T55" s="26"/>
      <c r="U55" s="26"/>
      <c r="V55" s="26"/>
    </row>
    <row r="56" ht="51" customHeight="1">
      <c r="A56" t="s" s="22">
        <v>96</v>
      </c>
      <c r="B56" t="s" s="23">
        <v>40</v>
      </c>
      <c r="C56" t="s" s="24">
        <v>97</v>
      </c>
      <c r="D56" s="25">
        <v>2800</v>
      </c>
      <c r="E56" s="25">
        <v>18</v>
      </c>
      <c r="F56" s="25">
        <f>D56*(100-E56)/100</f>
        <v>2296</v>
      </c>
      <c r="G56" s="25">
        <v>19</v>
      </c>
      <c r="H56" t="s" s="23">
        <v>28</v>
      </c>
      <c r="I56" s="25">
        <v>760</v>
      </c>
      <c r="J56" s="25">
        <v>150</v>
      </c>
      <c r="K56" s="25">
        <f>I56*1.04+J56</f>
        <v>940.4</v>
      </c>
      <c r="L56" s="25">
        <f>F56-K56</f>
        <v>1355.6</v>
      </c>
      <c r="M56" s="25">
        <f>100*L56/K56</f>
        <v>144.151424925564</v>
      </c>
      <c r="N56" s="25">
        <v>2263</v>
      </c>
      <c r="O56" s="25">
        <v>1859</v>
      </c>
      <c r="P56" s="25">
        <f>1-(N56/D56)</f>
        <v>0.191785714285714</v>
      </c>
      <c r="Q56" s="25">
        <f>O56-K56</f>
        <v>918.6</v>
      </c>
      <c r="R56" s="25">
        <f>(Q56/K56*100)</f>
        <v>97.6818375159507</v>
      </c>
      <c r="S56" s="26"/>
      <c r="T56" s="26"/>
      <c r="U56" s="26"/>
      <c r="V56" s="26"/>
    </row>
    <row r="57" ht="51" customHeight="1">
      <c r="A57" t="s" s="22">
        <v>96</v>
      </c>
      <c r="B57" t="s" s="23">
        <v>40</v>
      </c>
      <c r="C57" t="s" s="24">
        <v>97</v>
      </c>
      <c r="D57" s="25">
        <v>2800</v>
      </c>
      <c r="E57" s="25">
        <v>18</v>
      </c>
      <c r="F57" s="25">
        <f>D57*(100-E57)/100</f>
        <v>2296</v>
      </c>
      <c r="G57" s="25">
        <v>19</v>
      </c>
      <c r="H57" t="s" s="23">
        <v>28</v>
      </c>
      <c r="I57" s="25">
        <v>760</v>
      </c>
      <c r="J57" s="25">
        <v>150</v>
      </c>
      <c r="K57" s="25">
        <f>I57*1.04+J57</f>
        <v>940.4</v>
      </c>
      <c r="L57" s="25">
        <f>F57-K57</f>
        <v>1355.6</v>
      </c>
      <c r="M57" s="25">
        <f>100*L57/K57</f>
        <v>144.151424925564</v>
      </c>
      <c r="N57" s="25">
        <v>1888</v>
      </c>
      <c r="O57" s="25">
        <v>1540</v>
      </c>
      <c r="P57" s="25">
        <f>1-(N57/D57)</f>
        <v>0.325714285714286</v>
      </c>
      <c r="Q57" s="25">
        <f>O57-K57</f>
        <v>599.6</v>
      </c>
      <c r="R57" s="25">
        <f>(Q57/K57*100)</f>
        <v>63.7601020842195</v>
      </c>
      <c r="S57" s="26"/>
      <c r="T57" s="26"/>
      <c r="U57" s="26"/>
      <c r="V57" s="26"/>
    </row>
    <row r="58" ht="51" customHeight="1">
      <c r="A58" t="s" s="22">
        <v>96</v>
      </c>
      <c r="B58" t="s" s="23">
        <v>40</v>
      </c>
      <c r="C58" t="s" s="24">
        <v>97</v>
      </c>
      <c r="D58" s="25">
        <v>2800</v>
      </c>
      <c r="E58" s="25">
        <v>18</v>
      </c>
      <c r="F58" s="25">
        <f>D58*(100-E58)/100</f>
        <v>2296</v>
      </c>
      <c r="G58" s="25">
        <v>19</v>
      </c>
      <c r="H58" t="s" s="23">
        <v>28</v>
      </c>
      <c r="I58" s="25">
        <v>760</v>
      </c>
      <c r="J58" s="25">
        <v>150</v>
      </c>
      <c r="K58" s="25">
        <f>I58*1.04+J58</f>
        <v>940.4</v>
      </c>
      <c r="L58" s="25">
        <f>F58-K58</f>
        <v>1355.6</v>
      </c>
      <c r="M58" s="25">
        <f>100*L58/K58</f>
        <v>144.151424925564</v>
      </c>
      <c r="N58" s="25">
        <v>1831</v>
      </c>
      <c r="O58" s="25">
        <v>1498</v>
      </c>
      <c r="P58" s="25">
        <f>1-(N58/D58)</f>
        <v>0.346071428571429</v>
      </c>
      <c r="Q58" s="25">
        <f>O58-K58</f>
        <v>557.6</v>
      </c>
      <c r="R58" s="25">
        <f>(Q58/K58*100)</f>
        <v>59.2939174819226</v>
      </c>
      <c r="S58" s="26"/>
      <c r="T58" s="26"/>
      <c r="U58" s="26"/>
      <c r="V58" s="26"/>
    </row>
    <row r="59" ht="51" customHeight="1">
      <c r="A59" t="s" s="68">
        <v>96</v>
      </c>
      <c r="B59" t="s" s="63">
        <v>40</v>
      </c>
      <c r="C59" t="s" s="64">
        <v>97</v>
      </c>
      <c r="D59" s="65">
        <v>2800</v>
      </c>
      <c r="E59" s="65">
        <v>18</v>
      </c>
      <c r="F59" s="65">
        <f>D59*(100-E59)/100</f>
        <v>2296</v>
      </c>
      <c r="G59" s="65">
        <v>19</v>
      </c>
      <c r="H59" t="s" s="63">
        <v>28</v>
      </c>
      <c r="I59" s="65">
        <v>760</v>
      </c>
      <c r="J59" s="65">
        <v>150</v>
      </c>
      <c r="K59" s="65">
        <f>I59*1.04+J59</f>
        <v>940.4</v>
      </c>
      <c r="L59" s="65">
        <f>F59-K59</f>
        <v>1355.6</v>
      </c>
      <c r="M59" s="65">
        <f>100*L59/K59</f>
        <v>144.151424925564</v>
      </c>
      <c r="N59" s="65">
        <v>1663</v>
      </c>
      <c r="O59" s="65">
        <v>1349</v>
      </c>
      <c r="P59" s="65">
        <f>1-(N59/D59)</f>
        <v>0.406071428571429</v>
      </c>
      <c r="Q59" s="65">
        <f>O59-K59</f>
        <v>408.6</v>
      </c>
      <c r="R59" s="65">
        <f>(Q59/K59*100)</f>
        <v>43.4495959166312</v>
      </c>
      <c r="S59" s="66"/>
      <c r="T59" s="66"/>
      <c r="U59" s="66"/>
      <c r="V59" s="66"/>
    </row>
    <row r="60" ht="27" customHeight="1">
      <c r="A60" t="s" s="22">
        <v>98</v>
      </c>
      <c r="B60" t="s" s="23">
        <v>99</v>
      </c>
      <c r="C60" t="s" s="24">
        <v>100</v>
      </c>
      <c r="D60" s="25">
        <v>1578</v>
      </c>
      <c r="E60" s="25">
        <v>18</v>
      </c>
      <c r="F60" s="25">
        <f>D60*(100-E60)/100</f>
        <v>1293.96</v>
      </c>
      <c r="G60" s="25">
        <v>6</v>
      </c>
      <c r="H60" t="s" s="23">
        <v>28</v>
      </c>
      <c r="I60" s="25">
        <v>595</v>
      </c>
      <c r="J60" s="25">
        <v>180</v>
      </c>
      <c r="K60" s="25">
        <f>I60*1.04+J60</f>
        <v>798.8</v>
      </c>
      <c r="L60" s="25">
        <f>F60-K60</f>
        <v>495.16</v>
      </c>
      <c r="M60" s="25">
        <f>100*L60/K60</f>
        <v>61.9879819729594</v>
      </c>
      <c r="N60" s="25">
        <v>1542</v>
      </c>
      <c r="O60" s="25">
        <v>1243</v>
      </c>
      <c r="P60" s="25">
        <f>1-(N60/D60)</f>
        <v>0.0228136882129278</v>
      </c>
      <c r="Q60" s="25">
        <f>O60-K60</f>
        <v>444.2</v>
      </c>
      <c r="R60" s="25">
        <f>(Q60/K60*100)</f>
        <v>55.6084126189284</v>
      </c>
      <c r="S60" s="26"/>
      <c r="T60" s="26"/>
      <c r="U60" s="26"/>
      <c r="V60" s="26"/>
    </row>
    <row r="61" ht="27" customHeight="1">
      <c r="A61" t="s" s="22">
        <v>98</v>
      </c>
      <c r="B61" t="s" s="23">
        <v>99</v>
      </c>
      <c r="C61" t="s" s="24">
        <v>100</v>
      </c>
      <c r="D61" s="25">
        <v>1578</v>
      </c>
      <c r="E61" s="25">
        <v>18</v>
      </c>
      <c r="F61" s="25">
        <f>D61*(100-E61)/100</f>
        <v>1293.96</v>
      </c>
      <c r="G61" s="25">
        <v>6</v>
      </c>
      <c r="H61" t="s" s="23">
        <v>28</v>
      </c>
      <c r="I61" s="25">
        <v>595</v>
      </c>
      <c r="J61" s="25">
        <v>180</v>
      </c>
      <c r="K61" s="25">
        <f>I61*1.04+J61</f>
        <v>798.8</v>
      </c>
      <c r="L61" s="25">
        <f>F61-K61</f>
        <v>495.16</v>
      </c>
      <c r="M61" s="25">
        <f>100*L61/K61</f>
        <v>61.9879819729594</v>
      </c>
      <c r="N61" s="25">
        <v>1542</v>
      </c>
      <c r="O61" s="25">
        <v>1243</v>
      </c>
      <c r="P61" s="25">
        <f>1-(N61/D61)</f>
        <v>0.0228136882129278</v>
      </c>
      <c r="Q61" s="25">
        <f>O61-K61</f>
        <v>444.2</v>
      </c>
      <c r="R61" s="25">
        <f>(Q61/K61*100)</f>
        <v>55.6084126189284</v>
      </c>
      <c r="S61" s="26"/>
      <c r="T61" s="26"/>
      <c r="U61" s="26"/>
      <c r="V61" s="26"/>
    </row>
    <row r="62" ht="61.55" customHeight="1">
      <c r="A62" t="s" s="9">
        <v>7</v>
      </c>
      <c r="B62" t="s" s="10">
        <v>8</v>
      </c>
      <c r="C62" t="s" s="10">
        <v>9</v>
      </c>
      <c r="D62" t="s" s="10">
        <v>10</v>
      </c>
      <c r="E62" t="s" s="10">
        <v>11</v>
      </c>
      <c r="F62" t="s" s="10">
        <v>12</v>
      </c>
      <c r="G62" t="s" s="10">
        <v>13</v>
      </c>
      <c r="H62" t="s" s="10">
        <v>14</v>
      </c>
      <c r="I62" t="s" s="10">
        <v>15</v>
      </c>
      <c r="J62" t="s" s="10">
        <v>16</v>
      </c>
      <c r="K62" t="s" s="10">
        <v>17</v>
      </c>
      <c r="L62" t="s" s="10">
        <v>18</v>
      </c>
      <c r="M62" t="s" s="10">
        <v>19</v>
      </c>
      <c r="N62" t="s" s="10">
        <v>20</v>
      </c>
      <c r="O62" t="s" s="10">
        <v>21</v>
      </c>
      <c r="P62" t="s" s="10">
        <v>22</v>
      </c>
      <c r="Q62" t="s" s="10">
        <v>23</v>
      </c>
      <c r="R62" t="s" s="10">
        <v>24</v>
      </c>
      <c r="S62" s="11"/>
      <c r="T62" s="11"/>
      <c r="U62" s="11"/>
      <c r="V62" s="11"/>
    </row>
    <row r="63" ht="27" customHeight="1">
      <c r="A63" t="s" s="22">
        <v>98</v>
      </c>
      <c r="B63" t="s" s="23">
        <v>99</v>
      </c>
      <c r="C63" t="s" s="24">
        <v>100</v>
      </c>
      <c r="D63" s="25">
        <v>1578</v>
      </c>
      <c r="E63" s="25">
        <v>18</v>
      </c>
      <c r="F63" s="25">
        <f>D63*(100-E63)/100</f>
        <v>1293.96</v>
      </c>
      <c r="G63" s="25">
        <v>6</v>
      </c>
      <c r="H63" t="s" s="23">
        <v>28</v>
      </c>
      <c r="I63" s="25">
        <v>595</v>
      </c>
      <c r="J63" s="25">
        <v>180</v>
      </c>
      <c r="K63" s="25">
        <f>I63*1.04+J63</f>
        <v>798.8</v>
      </c>
      <c r="L63" s="25">
        <f>F63-K63</f>
        <v>495.16</v>
      </c>
      <c r="M63" s="25">
        <f>100*L63/K63</f>
        <v>61.9879819729594</v>
      </c>
      <c r="N63" s="25">
        <v>1542</v>
      </c>
      <c r="O63" s="25">
        <v>1243</v>
      </c>
      <c r="P63" s="25">
        <f>1-(N63/D63)</f>
        <v>0.0228136882129278</v>
      </c>
      <c r="Q63" s="25">
        <f>O63-K63</f>
        <v>444.2</v>
      </c>
      <c r="R63" s="25">
        <f>(Q63/K63*100)</f>
        <v>55.6084126189284</v>
      </c>
      <c r="S63" s="26"/>
      <c r="T63" s="26"/>
      <c r="U63" s="26"/>
      <c r="V63" s="26"/>
    </row>
    <row r="64" ht="51" customHeight="1">
      <c r="A64" t="s" s="22">
        <v>101</v>
      </c>
      <c r="B64" t="s" s="23">
        <v>64</v>
      </c>
      <c r="C64" t="s" s="24">
        <v>102</v>
      </c>
      <c r="D64" s="25">
        <v>5480</v>
      </c>
      <c r="E64" s="25">
        <v>18</v>
      </c>
      <c r="F64" s="25">
        <f>D64*(100-E64)/100</f>
        <v>4493.6</v>
      </c>
      <c r="G64" s="25">
        <v>10</v>
      </c>
      <c r="H64" t="s" s="23">
        <v>28</v>
      </c>
      <c r="I64" s="25">
        <v>2550</v>
      </c>
      <c r="J64" s="25">
        <v>450</v>
      </c>
      <c r="K64" s="25">
        <f>I64*1.04+J64</f>
        <v>3102</v>
      </c>
      <c r="L64" s="25">
        <f>F64-K64</f>
        <v>1391.6</v>
      </c>
      <c r="M64" s="25">
        <f>100*L64/K64</f>
        <v>44.8613797549968</v>
      </c>
      <c r="N64" s="25">
        <v>6780</v>
      </c>
      <c r="O64" s="25">
        <v>5533</v>
      </c>
      <c r="P64" s="25">
        <f>1-(N64/D64)</f>
        <v>-0.237226277372263</v>
      </c>
      <c r="Q64" s="25">
        <f>O64-K64</f>
        <v>2431</v>
      </c>
      <c r="R64" s="25">
        <f>(Q64/K64*100)</f>
        <v>78.3687943262411</v>
      </c>
      <c r="S64" s="26"/>
      <c r="T64" s="26"/>
      <c r="U64" s="26"/>
      <c r="V64" s="26"/>
    </row>
    <row r="65" ht="58.6" customHeight="1">
      <c r="A65" t="s" s="69">
        <v>103</v>
      </c>
      <c r="B65" t="s" s="28">
        <v>59</v>
      </c>
      <c r="C65" t="s" s="46">
        <v>104</v>
      </c>
      <c r="D65" s="30">
        <v>2800</v>
      </c>
      <c r="E65" s="30">
        <v>18</v>
      </c>
      <c r="F65" s="30">
        <f>D65*(100-E65)/100</f>
        <v>2296</v>
      </c>
      <c r="G65" s="30">
        <v>30</v>
      </c>
      <c r="H65" t="s" s="28">
        <v>35</v>
      </c>
      <c r="I65" s="30">
        <v>595</v>
      </c>
      <c r="J65" s="30">
        <v>150</v>
      </c>
      <c r="K65" s="30">
        <f>I65*1.04+J65</f>
        <v>768.8</v>
      </c>
      <c r="L65" s="30">
        <f>F65-K65</f>
        <v>1527.2</v>
      </c>
      <c r="M65" s="30">
        <f>100*L65/K65</f>
        <v>198.647242455775</v>
      </c>
      <c r="N65" s="30">
        <v>2448</v>
      </c>
      <c r="O65" s="30">
        <v>1876</v>
      </c>
      <c r="P65" s="30">
        <f>1-(N65/D65)</f>
        <v>0.125714285714286</v>
      </c>
      <c r="Q65" s="30">
        <f>O65-K65</f>
        <v>1107.2</v>
      </c>
      <c r="R65" s="30">
        <f>(Q65/K65*100)</f>
        <v>144.016649323621</v>
      </c>
      <c r="S65" s="31"/>
      <c r="T65" s="31"/>
      <c r="U65" s="31"/>
      <c r="V65" s="31"/>
    </row>
    <row r="66" ht="58.6" customHeight="1">
      <c r="A66" t="s" s="43">
        <v>103</v>
      </c>
      <c r="B66" t="s" s="23">
        <v>59</v>
      </c>
      <c r="C66" t="s" s="24">
        <v>104</v>
      </c>
      <c r="D66" s="25">
        <v>2800</v>
      </c>
      <c r="E66" s="25">
        <v>18</v>
      </c>
      <c r="F66" s="25">
        <f>D66*(100-E66)/100</f>
        <v>2296</v>
      </c>
      <c r="G66" s="25">
        <v>30</v>
      </c>
      <c r="H66" t="s" s="23">
        <v>35</v>
      </c>
      <c r="I66" s="25">
        <v>595</v>
      </c>
      <c r="J66" s="25">
        <v>150</v>
      </c>
      <c r="K66" s="25">
        <f>I66*1.04+J66</f>
        <v>768.8</v>
      </c>
      <c r="L66" s="25">
        <f>F66-K66</f>
        <v>1527.2</v>
      </c>
      <c r="M66" s="25">
        <f>100*L66/K66</f>
        <v>198.647242455775</v>
      </c>
      <c r="N66" s="25">
        <v>1723</v>
      </c>
      <c r="O66" s="25">
        <v>1260</v>
      </c>
      <c r="P66" s="25">
        <f>1-(N66/D66)</f>
        <v>0.384642857142857</v>
      </c>
      <c r="Q66" s="25">
        <f>O66-K66</f>
        <v>491.2</v>
      </c>
      <c r="R66" s="25">
        <f>(Q66/K66*100)</f>
        <v>63.891779396462</v>
      </c>
      <c r="S66" s="26"/>
      <c r="T66" s="26"/>
      <c r="U66" s="26"/>
      <c r="V66" s="26"/>
    </row>
    <row r="67" ht="58.6" customHeight="1">
      <c r="A67" t="s" s="43">
        <v>103</v>
      </c>
      <c r="B67" t="s" s="23">
        <v>59</v>
      </c>
      <c r="C67" t="s" s="24">
        <v>104</v>
      </c>
      <c r="D67" s="25">
        <v>2800</v>
      </c>
      <c r="E67" s="25">
        <v>18</v>
      </c>
      <c r="F67" s="25">
        <f>D67*(100-E67)/100</f>
        <v>2296</v>
      </c>
      <c r="G67" s="25">
        <v>30</v>
      </c>
      <c r="H67" t="s" s="23">
        <v>35</v>
      </c>
      <c r="I67" s="25">
        <v>595</v>
      </c>
      <c r="J67" s="25">
        <v>150</v>
      </c>
      <c r="K67" s="25">
        <f>I67*1.04+J67</f>
        <v>768.8</v>
      </c>
      <c r="L67" s="25">
        <f>F67-K67</f>
        <v>1527.2</v>
      </c>
      <c r="M67" s="25">
        <f>100*L67/K67</f>
        <v>198.647242455775</v>
      </c>
      <c r="N67" s="25">
        <v>1723</v>
      </c>
      <c r="O67" s="25">
        <v>1260</v>
      </c>
      <c r="P67" s="25">
        <f>1-(N67/D67)</f>
        <v>0.384642857142857</v>
      </c>
      <c r="Q67" s="25">
        <f>O67-K67</f>
        <v>491.2</v>
      </c>
      <c r="R67" s="25">
        <f>(Q67/K67*100)</f>
        <v>63.891779396462</v>
      </c>
      <c r="S67" s="26"/>
      <c r="T67" s="26"/>
      <c r="U67" s="26"/>
      <c r="V67" s="26"/>
    </row>
    <row r="68" ht="58.6" customHeight="1">
      <c r="A68" t="s" s="43">
        <v>103</v>
      </c>
      <c r="B68" t="s" s="23">
        <v>59</v>
      </c>
      <c r="C68" t="s" s="24">
        <v>104</v>
      </c>
      <c r="D68" s="25">
        <v>2800</v>
      </c>
      <c r="E68" s="25">
        <v>18</v>
      </c>
      <c r="F68" s="25">
        <f>D68*(100-E68)/100</f>
        <v>2296</v>
      </c>
      <c r="G68" s="25">
        <v>30</v>
      </c>
      <c r="H68" t="s" s="23">
        <v>35</v>
      </c>
      <c r="I68" s="25">
        <v>595</v>
      </c>
      <c r="J68" s="25">
        <v>150</v>
      </c>
      <c r="K68" s="25">
        <f>I68*1.04+J68</f>
        <v>768.8</v>
      </c>
      <c r="L68" s="25">
        <f>F68-K68</f>
        <v>1527.2</v>
      </c>
      <c r="M68" s="25">
        <f>100*L68/K68</f>
        <v>198.647242455775</v>
      </c>
      <c r="N68" s="25">
        <v>1723</v>
      </c>
      <c r="O68" s="25">
        <v>1260</v>
      </c>
      <c r="P68" s="25">
        <f>1-(N68/D68)</f>
        <v>0.384642857142857</v>
      </c>
      <c r="Q68" s="25">
        <f>O68-K68</f>
        <v>491.2</v>
      </c>
      <c r="R68" s="25">
        <f>(Q68/K68*100)</f>
        <v>63.891779396462</v>
      </c>
      <c r="S68" s="26"/>
      <c r="T68" s="26"/>
      <c r="U68" s="26"/>
      <c r="V68" s="26"/>
    </row>
    <row r="69" ht="58.6" customHeight="1">
      <c r="A69" t="s" s="70">
        <v>103</v>
      </c>
      <c r="B69" t="s" s="58">
        <v>59</v>
      </c>
      <c r="C69" t="s" s="59">
        <v>104</v>
      </c>
      <c r="D69" s="60">
        <v>2800</v>
      </c>
      <c r="E69" s="60">
        <v>18</v>
      </c>
      <c r="F69" s="60">
        <f>D69*(100-E69)/100</f>
        <v>2296</v>
      </c>
      <c r="G69" s="60">
        <v>30</v>
      </c>
      <c r="H69" t="s" s="58">
        <v>35</v>
      </c>
      <c r="I69" s="60">
        <v>595</v>
      </c>
      <c r="J69" s="60">
        <v>150</v>
      </c>
      <c r="K69" s="60">
        <f>I69*1.04+J69</f>
        <v>768.8</v>
      </c>
      <c r="L69" s="60">
        <f>F69-K69</f>
        <v>1527.2</v>
      </c>
      <c r="M69" s="60">
        <f>100*L69/K69</f>
        <v>198.647242455775</v>
      </c>
      <c r="N69" s="60">
        <v>1578</v>
      </c>
      <c r="O69" s="60">
        <v>1136</v>
      </c>
      <c r="P69" s="60">
        <f>1-(N69/D69)</f>
        <v>0.436428571428571</v>
      </c>
      <c r="Q69" s="60">
        <f>O69-K69</f>
        <v>367.2</v>
      </c>
      <c r="R69" s="60">
        <f>(Q69/K69*100)</f>
        <v>47.7627471383975</v>
      </c>
      <c r="S69" s="61"/>
      <c r="T69" s="61"/>
      <c r="U69" s="61"/>
      <c r="V69" s="61"/>
    </row>
    <row r="70" ht="58.6" customHeight="1">
      <c r="A70" t="s" s="42">
        <v>103</v>
      </c>
      <c r="B70" t="s" s="13">
        <v>59</v>
      </c>
      <c r="C70" t="s" s="14">
        <v>104</v>
      </c>
      <c r="D70" s="15">
        <v>2800</v>
      </c>
      <c r="E70" s="15">
        <v>18</v>
      </c>
      <c r="F70" s="15">
        <f>D70*(100-E70)/100</f>
        <v>2296</v>
      </c>
      <c r="G70" s="15">
        <v>30</v>
      </c>
      <c r="H70" t="s" s="13">
        <v>35</v>
      </c>
      <c r="I70" s="15">
        <v>595</v>
      </c>
      <c r="J70" s="15">
        <v>150</v>
      </c>
      <c r="K70" s="15">
        <f>I70*1.04+J70</f>
        <v>768.8</v>
      </c>
      <c r="L70" s="15">
        <f>F70-K70</f>
        <v>1527.2</v>
      </c>
      <c r="M70" s="15">
        <f>100*L70/K70</f>
        <v>198.647242455775</v>
      </c>
      <c r="N70" s="15">
        <v>1578</v>
      </c>
      <c r="O70" s="15">
        <v>1136</v>
      </c>
      <c r="P70" s="15">
        <f>1-(N70/D70)</f>
        <v>0.436428571428571</v>
      </c>
      <c r="Q70" s="15">
        <f>O70-K70</f>
        <v>367.2</v>
      </c>
      <c r="R70" s="15">
        <f>(Q70/K70*100)</f>
        <v>47.7627471383975</v>
      </c>
      <c r="S70" s="16"/>
      <c r="T70" s="16"/>
      <c r="U70" s="16"/>
      <c r="V70" s="16"/>
    </row>
    <row r="71" ht="58.6" customHeight="1">
      <c r="A71" t="s" s="62">
        <v>103</v>
      </c>
      <c r="B71" t="s" s="63">
        <v>59</v>
      </c>
      <c r="C71" t="s" s="64">
        <v>104</v>
      </c>
      <c r="D71" s="65">
        <v>2800</v>
      </c>
      <c r="E71" s="65">
        <v>18</v>
      </c>
      <c r="F71" s="65">
        <f>D71*(100-E71)/100</f>
        <v>2296</v>
      </c>
      <c r="G71" s="65">
        <v>30</v>
      </c>
      <c r="H71" t="s" s="63">
        <v>35</v>
      </c>
      <c r="I71" s="65">
        <v>595</v>
      </c>
      <c r="J71" s="65">
        <v>150</v>
      </c>
      <c r="K71" s="65">
        <f>I71*1.04+J71</f>
        <v>768.8</v>
      </c>
      <c r="L71" s="65">
        <f>F71-K71</f>
        <v>1527.2</v>
      </c>
      <c r="M71" s="65">
        <f>100*L71/K71</f>
        <v>198.647242455775</v>
      </c>
      <c r="N71" s="65">
        <v>1578</v>
      </c>
      <c r="O71" s="65">
        <v>1136</v>
      </c>
      <c r="P71" s="65">
        <f>1-(N71/D71)</f>
        <v>0.436428571428571</v>
      </c>
      <c r="Q71" s="65">
        <f>O71-K71</f>
        <v>367.2</v>
      </c>
      <c r="R71" s="65">
        <f>(Q71/K71*100)</f>
        <v>47.7627471383975</v>
      </c>
      <c r="S71" s="66"/>
      <c r="T71" s="66"/>
      <c r="U71" s="66"/>
      <c r="V71" s="66"/>
    </row>
    <row r="72" ht="58.6" customHeight="1">
      <c r="A72" t="s" s="62">
        <v>103</v>
      </c>
      <c r="B72" t="s" s="63">
        <v>59</v>
      </c>
      <c r="C72" t="s" s="64">
        <v>104</v>
      </c>
      <c r="D72" s="65">
        <v>2800</v>
      </c>
      <c r="E72" s="65">
        <v>18</v>
      </c>
      <c r="F72" s="65">
        <f>D72*(100-E72)/100</f>
        <v>2296</v>
      </c>
      <c r="G72" s="65">
        <v>30</v>
      </c>
      <c r="H72" t="s" s="63">
        <v>35</v>
      </c>
      <c r="I72" s="65">
        <v>595</v>
      </c>
      <c r="J72" s="65">
        <v>150</v>
      </c>
      <c r="K72" s="65">
        <f>I72*1.04+J72</f>
        <v>768.8</v>
      </c>
      <c r="L72" s="65">
        <f>F72-K72</f>
        <v>1527.2</v>
      </c>
      <c r="M72" s="65">
        <f>100*L72/K72</f>
        <v>198.647242455775</v>
      </c>
      <c r="N72" s="65">
        <v>1578</v>
      </c>
      <c r="O72" s="65">
        <v>1136</v>
      </c>
      <c r="P72" s="65">
        <f>1-(N72/D72)</f>
        <v>0.436428571428571</v>
      </c>
      <c r="Q72" s="65">
        <f>O72-K72</f>
        <v>367.2</v>
      </c>
      <c r="R72" s="65">
        <f>(Q72/K72*100)</f>
        <v>47.7627471383975</v>
      </c>
      <c r="S72" s="66"/>
      <c r="T72" s="66"/>
      <c r="U72" s="66"/>
      <c r="V72" s="66"/>
    </row>
    <row r="73" ht="58.6" customHeight="1">
      <c r="A73" t="s" s="62">
        <v>103</v>
      </c>
      <c r="B73" t="s" s="63">
        <v>59</v>
      </c>
      <c r="C73" t="s" s="64">
        <v>104</v>
      </c>
      <c r="D73" s="65">
        <v>2800</v>
      </c>
      <c r="E73" s="65">
        <v>18</v>
      </c>
      <c r="F73" s="65">
        <f>D73*(100-E73)/100</f>
        <v>2296</v>
      </c>
      <c r="G73" s="65">
        <v>30</v>
      </c>
      <c r="H73" t="s" s="63">
        <v>35</v>
      </c>
      <c r="I73" s="65">
        <v>595</v>
      </c>
      <c r="J73" s="65">
        <v>150</v>
      </c>
      <c r="K73" s="65">
        <f>I73*1.04+J73</f>
        <v>768.8</v>
      </c>
      <c r="L73" s="65">
        <f>F73-K73</f>
        <v>1527.2</v>
      </c>
      <c r="M73" s="65">
        <f>100*L73/K73</f>
        <v>198.647242455775</v>
      </c>
      <c r="N73" s="65">
        <v>1578</v>
      </c>
      <c r="O73" s="65">
        <v>1136</v>
      </c>
      <c r="P73" s="65">
        <f>1-(N73/D73)</f>
        <v>0.436428571428571</v>
      </c>
      <c r="Q73" s="65">
        <f>O73-K73</f>
        <v>367.2</v>
      </c>
      <c r="R73" s="65">
        <f>(Q73/K73*100)</f>
        <v>47.7627471383975</v>
      </c>
      <c r="S73" s="66"/>
      <c r="T73" s="66"/>
      <c r="U73" s="66"/>
      <c r="V73" s="66"/>
    </row>
    <row r="74" ht="58.6" customHeight="1">
      <c r="A74" t="s" s="62">
        <v>103</v>
      </c>
      <c r="B74" t="s" s="63">
        <v>59</v>
      </c>
      <c r="C74" t="s" s="64">
        <v>104</v>
      </c>
      <c r="D74" s="65">
        <v>2800</v>
      </c>
      <c r="E74" s="65">
        <v>18</v>
      </c>
      <c r="F74" s="65">
        <f>D74*(100-E74)/100</f>
        <v>2296</v>
      </c>
      <c r="G74" s="65">
        <v>30</v>
      </c>
      <c r="H74" t="s" s="63">
        <v>35</v>
      </c>
      <c r="I74" s="65">
        <v>595</v>
      </c>
      <c r="J74" s="65">
        <v>150</v>
      </c>
      <c r="K74" s="65">
        <f>I74*1.04+J74</f>
        <v>768.8</v>
      </c>
      <c r="L74" s="65">
        <f>F74-K74</f>
        <v>1527.2</v>
      </c>
      <c r="M74" s="65">
        <f>100*L74/K74</f>
        <v>198.647242455775</v>
      </c>
      <c r="N74" s="65">
        <v>1578</v>
      </c>
      <c r="O74" s="65">
        <v>1136</v>
      </c>
      <c r="P74" s="65">
        <f>1-(N74/D74)</f>
        <v>0.436428571428571</v>
      </c>
      <c r="Q74" s="65">
        <f>O74-K74</f>
        <v>367.2</v>
      </c>
      <c r="R74" s="65">
        <f>(Q74/K74*100)</f>
        <v>47.7627471383975</v>
      </c>
      <c r="S74" s="66"/>
      <c r="T74" s="66"/>
      <c r="U74" s="66"/>
      <c r="V74" s="66"/>
    </row>
    <row r="75" ht="61.55" customHeight="1">
      <c r="A75" t="s" s="9">
        <v>7</v>
      </c>
      <c r="B75" t="s" s="10">
        <v>8</v>
      </c>
      <c r="C75" t="s" s="10">
        <v>9</v>
      </c>
      <c r="D75" t="s" s="10">
        <v>10</v>
      </c>
      <c r="E75" t="s" s="10">
        <v>11</v>
      </c>
      <c r="F75" t="s" s="10">
        <v>12</v>
      </c>
      <c r="G75" t="s" s="10">
        <v>13</v>
      </c>
      <c r="H75" t="s" s="10">
        <v>14</v>
      </c>
      <c r="I75" t="s" s="10">
        <v>15</v>
      </c>
      <c r="J75" t="s" s="10">
        <v>16</v>
      </c>
      <c r="K75" t="s" s="10">
        <v>17</v>
      </c>
      <c r="L75" t="s" s="10">
        <v>18</v>
      </c>
      <c r="M75" t="s" s="10">
        <v>19</v>
      </c>
      <c r="N75" t="s" s="10">
        <v>20</v>
      </c>
      <c r="O75" t="s" s="10">
        <v>21</v>
      </c>
      <c r="P75" t="s" s="10">
        <v>22</v>
      </c>
      <c r="Q75" t="s" s="10">
        <v>23</v>
      </c>
      <c r="R75" t="s" s="10">
        <v>24</v>
      </c>
      <c r="S75" s="11"/>
      <c r="T75" s="11"/>
      <c r="U75" s="11"/>
      <c r="V75" s="11"/>
    </row>
    <row r="76" ht="86.6" customHeight="1">
      <c r="A76" t="s" s="71">
        <v>105</v>
      </c>
      <c r="B76" t="s" s="72">
        <v>106</v>
      </c>
      <c r="C76" t="s" s="73">
        <v>107</v>
      </c>
      <c r="D76" s="74">
        <v>14000</v>
      </c>
      <c r="E76" s="74">
        <v>18</v>
      </c>
      <c r="F76" s="74">
        <f>D76*(100-E76)/100</f>
        <v>11480</v>
      </c>
      <c r="G76" s="74">
        <v>15</v>
      </c>
      <c r="H76" t="s" s="72">
        <v>35</v>
      </c>
      <c r="I76" s="74">
        <v>1515</v>
      </c>
      <c r="J76" s="74">
        <v>250</v>
      </c>
      <c r="K76" s="74">
        <f>I76*1.04+J76</f>
        <v>1825.6</v>
      </c>
      <c r="L76" s="74">
        <f>F76-K76</f>
        <v>9654.4</v>
      </c>
      <c r="M76" s="74">
        <f>100*L76/K76</f>
        <v>528.834355828221</v>
      </c>
      <c r="N76" s="74">
        <v>9800</v>
      </c>
      <c r="O76" s="74">
        <v>3110</v>
      </c>
      <c r="P76" s="74">
        <f>1-(N76/D76)</f>
        <v>0.3</v>
      </c>
      <c r="Q76" s="74">
        <f>O76-K76</f>
        <v>1284.4</v>
      </c>
      <c r="R76" s="74">
        <f>(Q76/K76*100)</f>
        <v>70.3549517966696</v>
      </c>
      <c r="S76" s="75"/>
      <c r="T76" s="75"/>
      <c r="U76" s="75"/>
      <c r="V76" s="75"/>
    </row>
    <row r="77" ht="86.6" customHeight="1">
      <c r="A77" t="s" s="27">
        <v>105</v>
      </c>
      <c r="B77" t="s" s="28">
        <v>106</v>
      </c>
      <c r="C77" t="s" s="46">
        <v>107</v>
      </c>
      <c r="D77" s="30">
        <v>14000</v>
      </c>
      <c r="E77" s="30">
        <v>18</v>
      </c>
      <c r="F77" s="30">
        <f>D77*(100-E77)/100</f>
        <v>11480</v>
      </c>
      <c r="G77" s="30">
        <v>15</v>
      </c>
      <c r="H77" t="s" s="28">
        <v>35</v>
      </c>
      <c r="I77" s="30">
        <v>1515</v>
      </c>
      <c r="J77" s="30">
        <v>250</v>
      </c>
      <c r="K77" s="30">
        <f>I77*1.04+J77</f>
        <v>1825.6</v>
      </c>
      <c r="L77" s="30">
        <f>F77-K77</f>
        <v>9654.4</v>
      </c>
      <c r="M77" s="30">
        <f>100*L77/K77</f>
        <v>528.834355828221</v>
      </c>
      <c r="N77" s="30">
        <v>9800</v>
      </c>
      <c r="O77" s="30">
        <v>8116</v>
      </c>
      <c r="P77" s="30">
        <f>1-(N77/D77)</f>
        <v>0.3</v>
      </c>
      <c r="Q77" s="30">
        <f>O77-K77</f>
        <v>6290.4</v>
      </c>
      <c r="R77" s="30">
        <f>(Q77/K77*100)</f>
        <v>344.566170026293</v>
      </c>
      <c r="S77" s="31"/>
      <c r="T77" s="31"/>
      <c r="U77" s="31"/>
      <c r="V77" s="31"/>
    </row>
    <row r="78" ht="44.6" customHeight="1">
      <c r="A78" t="s" s="76">
        <v>108</v>
      </c>
      <c r="B78" t="s" s="63">
        <v>40</v>
      </c>
      <c r="C78" t="s" s="64">
        <v>109</v>
      </c>
      <c r="D78" s="65">
        <v>5401</v>
      </c>
      <c r="E78" s="65">
        <v>18</v>
      </c>
      <c r="F78" s="65">
        <f>D78*(100-E78)/100</f>
        <v>4428.82</v>
      </c>
      <c r="G78" s="65">
        <v>15</v>
      </c>
      <c r="H78" t="s" s="63">
        <v>35</v>
      </c>
      <c r="I78" s="65">
        <v>2460</v>
      </c>
      <c r="J78" s="65">
        <v>150</v>
      </c>
      <c r="K78" s="65">
        <f>I78*1.04+J78</f>
        <v>2708.4</v>
      </c>
      <c r="L78" s="65">
        <f>F78-K78</f>
        <v>1720.42</v>
      </c>
      <c r="M78" s="65">
        <f>100*L78/K78</f>
        <v>63.5216363904888</v>
      </c>
      <c r="N78" s="65">
        <v>4773</v>
      </c>
      <c r="O78" s="65">
        <v>3992</v>
      </c>
      <c r="P78" s="65">
        <f>1-(N78/D78)</f>
        <v>0.116274763932605</v>
      </c>
      <c r="Q78" s="65">
        <f>O78-K78</f>
        <v>1283.6</v>
      </c>
      <c r="R78" s="65">
        <f>(Q78/K78*100)</f>
        <v>47.3932949342785</v>
      </c>
      <c r="S78" s="66"/>
      <c r="T78" s="66"/>
      <c r="U78" s="66"/>
      <c r="V78" s="66"/>
    </row>
    <row r="79" ht="58.6" customHeight="1">
      <c r="A79" t="s" s="77">
        <v>110</v>
      </c>
      <c r="B79" t="s" s="13">
        <v>111</v>
      </c>
      <c r="C79" t="s" s="14">
        <v>112</v>
      </c>
      <c r="D79" s="15">
        <v>2978</v>
      </c>
      <c r="E79" s="15">
        <v>18</v>
      </c>
      <c r="F79" s="15">
        <f>D79*(100-E79)/100</f>
        <v>2441.96</v>
      </c>
      <c r="G79" s="15">
        <v>4</v>
      </c>
      <c r="H79" t="s" s="13">
        <v>35</v>
      </c>
      <c r="I79" s="15">
        <v>1188</v>
      </c>
      <c r="J79" s="15">
        <v>150</v>
      </c>
      <c r="K79" s="15">
        <f>I79*1.04+J79</f>
        <v>1385.52</v>
      </c>
      <c r="L79" s="15">
        <f>F79-K79</f>
        <v>1056.44</v>
      </c>
      <c r="M79" s="15">
        <f>100*L79/K79</f>
        <v>76.248628673711</v>
      </c>
      <c r="N79" s="15">
        <v>2443</v>
      </c>
      <c r="O79" s="15">
        <v>2012</v>
      </c>
      <c r="P79" s="15">
        <f>1-(N79/D79)</f>
        <v>0.179650772330423</v>
      </c>
      <c r="Q79" s="15">
        <f>O79-K79</f>
        <v>626.48</v>
      </c>
      <c r="R79" s="15">
        <f>(Q79/K79*100)</f>
        <v>45.2162365032623</v>
      </c>
      <c r="S79" s="16"/>
      <c r="T79" s="16"/>
      <c r="U79" s="16"/>
      <c r="V79" s="16"/>
    </row>
    <row r="80" ht="58.6" customHeight="1">
      <c r="A80" t="s" s="77">
        <v>110</v>
      </c>
      <c r="B80" t="s" s="13">
        <v>111</v>
      </c>
      <c r="C80" t="s" s="14">
        <v>112</v>
      </c>
      <c r="D80" s="15">
        <v>2978</v>
      </c>
      <c r="E80" s="15">
        <v>18</v>
      </c>
      <c r="F80" s="15">
        <f>D80*(100-E80)/100</f>
        <v>2441.96</v>
      </c>
      <c r="G80" s="15">
        <v>4</v>
      </c>
      <c r="H80" t="s" s="13">
        <v>35</v>
      </c>
      <c r="I80" s="15">
        <v>1188</v>
      </c>
      <c r="J80" s="15">
        <v>150</v>
      </c>
      <c r="K80" s="15">
        <f>I80*1.04+J80</f>
        <v>1385.52</v>
      </c>
      <c r="L80" s="15">
        <f>F80-K80</f>
        <v>1056.44</v>
      </c>
      <c r="M80" s="15">
        <f>100*L80/K80</f>
        <v>76.248628673711</v>
      </c>
      <c r="N80" s="15">
        <v>2278</v>
      </c>
      <c r="O80" s="15">
        <v>1871</v>
      </c>
      <c r="P80" s="15">
        <f>1-(N80/D80)</f>
        <v>0.235057085292142</v>
      </c>
      <c r="Q80" s="15">
        <f>O80-K80</f>
        <v>485.48</v>
      </c>
      <c r="R80" s="15">
        <f>(Q80/K80*100)</f>
        <v>35.0395519371788</v>
      </c>
      <c r="S80" s="16"/>
      <c r="T80" s="16"/>
      <c r="U80" s="16"/>
      <c r="V80" s="16"/>
    </row>
    <row r="81" ht="18.6" customHeight="1">
      <c r="A81" t="s" s="22">
        <v>113</v>
      </c>
      <c r="B81" t="s" s="23">
        <v>64</v>
      </c>
      <c r="C81" t="s" s="24">
        <v>114</v>
      </c>
      <c r="D81" s="25">
        <v>3100</v>
      </c>
      <c r="E81" s="25">
        <v>18</v>
      </c>
      <c r="F81" s="25">
        <f>D81*(100-E81)/100</f>
        <v>2542</v>
      </c>
      <c r="G81" s="25">
        <v>4</v>
      </c>
      <c r="H81" t="s" s="23">
        <v>28</v>
      </c>
      <c r="I81" s="25">
        <v>890</v>
      </c>
      <c r="J81" s="25">
        <v>150</v>
      </c>
      <c r="K81" s="25">
        <f>I81*1.04+J81</f>
        <v>1075.6</v>
      </c>
      <c r="L81" s="25">
        <f>F81-K81</f>
        <v>1466.4</v>
      </c>
      <c r="M81" s="25">
        <f>100*L81/K81</f>
        <v>136.333209371514</v>
      </c>
      <c r="N81" s="25">
        <v>2353</v>
      </c>
      <c r="O81" s="25">
        <v>1795</v>
      </c>
      <c r="P81" s="25">
        <f>1-(N81/D81)</f>
        <v>0.240967741935484</v>
      </c>
      <c r="Q81" s="25">
        <f>O81-K81</f>
        <v>719.4</v>
      </c>
      <c r="R81" s="25">
        <f>(Q81/K81*100)</f>
        <v>66.8835998512458</v>
      </c>
      <c r="S81" s="26"/>
      <c r="T81" s="26"/>
      <c r="U81" s="26"/>
      <c r="V81" s="26"/>
    </row>
    <row r="82" ht="18.6" customHeight="1">
      <c r="A82" t="s" s="22">
        <v>113</v>
      </c>
      <c r="B82" t="s" s="23">
        <v>64</v>
      </c>
      <c r="C82" t="s" s="24">
        <v>114</v>
      </c>
      <c r="D82" s="25">
        <v>3100</v>
      </c>
      <c r="E82" s="25">
        <v>18</v>
      </c>
      <c r="F82" s="25">
        <f>D82*(100-E82)/100</f>
        <v>2542</v>
      </c>
      <c r="G82" s="25">
        <v>4</v>
      </c>
      <c r="H82" t="s" s="23">
        <v>28</v>
      </c>
      <c r="I82" s="25">
        <v>890</v>
      </c>
      <c r="J82" s="25">
        <v>150</v>
      </c>
      <c r="K82" s="25">
        <f>I82*1.04+J82</f>
        <v>1075.6</v>
      </c>
      <c r="L82" s="25">
        <f>F82-K82</f>
        <v>1466.4</v>
      </c>
      <c r="M82" s="25">
        <f>100*L82/K82</f>
        <v>136.333209371514</v>
      </c>
      <c r="N82" s="25">
        <v>2227</v>
      </c>
      <c r="O82" s="25">
        <v>1688</v>
      </c>
      <c r="P82" s="25">
        <f>1-(N82/D82)</f>
        <v>0.281612903225806</v>
      </c>
      <c r="Q82" s="25">
        <f>O82-K82</f>
        <v>612.4</v>
      </c>
      <c r="R82" s="25">
        <f>(Q82/K82*100)</f>
        <v>56.9356638155448</v>
      </c>
      <c r="S82" s="26"/>
      <c r="T82" s="26"/>
      <c r="U82" s="26"/>
      <c r="V82" s="26"/>
    </row>
    <row r="83" ht="39" customHeight="1">
      <c r="A83" t="s" s="78">
        <v>115</v>
      </c>
      <c r="B83" t="s" s="79">
        <v>59</v>
      </c>
      <c r="C83" t="s" s="80">
        <v>116</v>
      </c>
      <c r="D83" s="81">
        <v>2700</v>
      </c>
      <c r="E83" s="81">
        <v>18</v>
      </c>
      <c r="F83" s="81">
        <f>D83*(100-E83)/100</f>
        <v>2214</v>
      </c>
      <c r="G83" s="81">
        <v>4</v>
      </c>
      <c r="H83" t="s" s="79">
        <v>28</v>
      </c>
      <c r="I83" s="81">
        <v>890</v>
      </c>
      <c r="J83" s="81">
        <v>150</v>
      </c>
      <c r="K83" s="81">
        <f>I83*1.04+J83</f>
        <v>1075.6</v>
      </c>
      <c r="L83" s="81">
        <f>F83-K83</f>
        <v>1138.4</v>
      </c>
      <c r="M83" s="81">
        <f>100*L83/K83</f>
        <v>105.838601710673</v>
      </c>
      <c r="N83" s="81">
        <v>2748</v>
      </c>
      <c r="O83" s="81">
        <v>2131</v>
      </c>
      <c r="P83" s="81">
        <f>1-(N83/D83)</f>
        <v>-0.0177777777777778</v>
      </c>
      <c r="Q83" s="81">
        <f>O83-K83</f>
        <v>1055.4</v>
      </c>
      <c r="R83" s="81">
        <f>(Q83/K83*100)</f>
        <v>98.1219784306434</v>
      </c>
      <c r="S83" s="82"/>
      <c r="T83" s="82"/>
      <c r="U83" s="82"/>
      <c r="V83" s="82"/>
    </row>
    <row r="84" ht="39" customHeight="1">
      <c r="A84" t="s" s="68">
        <v>117</v>
      </c>
      <c r="B84" t="s" s="63">
        <v>64</v>
      </c>
      <c r="C84" t="s" s="64">
        <v>118</v>
      </c>
      <c r="D84" s="65">
        <v>4800</v>
      </c>
      <c r="E84" s="65">
        <v>18</v>
      </c>
      <c r="F84" s="65">
        <f>D84*(100-E84)/100</f>
        <v>3936</v>
      </c>
      <c r="G84" s="65">
        <v>2</v>
      </c>
      <c r="H84" t="s" s="63">
        <v>28</v>
      </c>
      <c r="I84" s="65">
        <v>1750</v>
      </c>
      <c r="J84" s="65">
        <v>230</v>
      </c>
      <c r="K84" s="65">
        <f>I84*1.04+J84</f>
        <v>2050</v>
      </c>
      <c r="L84" s="65">
        <f>F84-K84</f>
        <v>1886</v>
      </c>
      <c r="M84" s="65">
        <f>100*L84/K84</f>
        <v>92</v>
      </c>
      <c r="N84" s="65">
        <v>3978</v>
      </c>
      <c r="O84" s="65">
        <v>3174</v>
      </c>
      <c r="P84" s="65">
        <f>1-(N84/D84)</f>
        <v>0.17125</v>
      </c>
      <c r="Q84" s="65">
        <f>O84-K84</f>
        <v>1124</v>
      </c>
      <c r="R84" s="65">
        <f>(Q84/K84*100)</f>
        <v>54.8292682926829</v>
      </c>
      <c r="S84" s="66"/>
      <c r="T84" s="66"/>
      <c r="U84" s="66"/>
      <c r="V84" s="66"/>
    </row>
    <row r="85" ht="86.6" customHeight="1">
      <c r="A85" t="s" s="43">
        <v>119</v>
      </c>
      <c r="B85" t="s" s="23">
        <v>59</v>
      </c>
      <c r="C85" t="s" s="24">
        <v>120</v>
      </c>
      <c r="D85" s="25">
        <v>3600</v>
      </c>
      <c r="E85" s="25">
        <v>18</v>
      </c>
      <c r="F85" s="25">
        <f>D85*(100-E85)/100</f>
        <v>2952</v>
      </c>
      <c r="G85" s="25">
        <v>8</v>
      </c>
      <c r="H85" t="s" s="23">
        <v>35</v>
      </c>
      <c r="I85" s="25">
        <v>1108</v>
      </c>
      <c r="J85" s="25">
        <v>450</v>
      </c>
      <c r="K85" s="25">
        <f>I85*1.04+J85</f>
        <v>1602.32</v>
      </c>
      <c r="L85" s="25">
        <f>F85-K85</f>
        <v>1349.68</v>
      </c>
      <c r="M85" s="25">
        <f>100*L85/K85</f>
        <v>84.23286234959311</v>
      </c>
      <c r="N85" s="25">
        <v>3393</v>
      </c>
      <c r="O85" s="25">
        <v>2675</v>
      </c>
      <c r="P85" s="25">
        <f>1-(N85/D85)</f>
        <v>0.0575</v>
      </c>
      <c r="Q85" s="25">
        <f>O85-K85</f>
        <v>1072.68</v>
      </c>
      <c r="R85" s="25">
        <f>(Q85/K85*100)</f>
        <v>66.9454291277647</v>
      </c>
      <c r="S85" s="26"/>
      <c r="T85" s="26"/>
      <c r="U85" s="26"/>
      <c r="V85" s="26"/>
    </row>
    <row r="86" ht="27" customHeight="1">
      <c r="A86" t="s" s="68">
        <v>121</v>
      </c>
      <c r="B86" t="s" s="63">
        <v>64</v>
      </c>
      <c r="C86" t="s" s="64">
        <v>122</v>
      </c>
      <c r="D86" s="65">
        <v>9800</v>
      </c>
      <c r="E86" s="65">
        <v>18</v>
      </c>
      <c r="F86" s="65">
        <f>D86*(100-E86)/100</f>
        <v>8036</v>
      </c>
      <c r="G86" s="65">
        <v>4</v>
      </c>
      <c r="H86" t="s" s="63">
        <v>28</v>
      </c>
      <c r="I86" s="65">
        <v>3771</v>
      </c>
      <c r="J86" s="65">
        <v>230</v>
      </c>
      <c r="K86" s="65">
        <f>I86*1.04+J86</f>
        <v>4151.84</v>
      </c>
      <c r="L86" s="65">
        <f>F86-K86</f>
        <v>3884.16</v>
      </c>
      <c r="M86" s="65">
        <f>100*L86/K86</f>
        <v>93.5527380631238</v>
      </c>
      <c r="N86" s="65">
        <v>5977</v>
      </c>
      <c r="O86" s="65">
        <v>4875</v>
      </c>
      <c r="P86" s="65">
        <f>1-(N86/D86)</f>
        <v>0.390102040816327</v>
      </c>
      <c r="Q86" s="65">
        <f>O86-K86</f>
        <v>723.16</v>
      </c>
      <c r="R86" s="65">
        <f>(Q86/K86*100)</f>
        <v>17.4178195691549</v>
      </c>
      <c r="S86" s="66"/>
      <c r="T86" s="66"/>
      <c r="U86" s="66"/>
      <c r="V86" s="66"/>
    </row>
    <row r="87" ht="86.6" customHeight="1">
      <c r="A87" t="s" s="37">
        <v>119</v>
      </c>
      <c r="B87" t="s" s="38">
        <v>59</v>
      </c>
      <c r="C87" t="s" s="39">
        <v>120</v>
      </c>
      <c r="D87" s="40">
        <v>3600</v>
      </c>
      <c r="E87" s="40">
        <v>18</v>
      </c>
      <c r="F87" s="40">
        <f>D87*(100-E87)/100</f>
        <v>2952</v>
      </c>
      <c r="G87" s="40">
        <v>8</v>
      </c>
      <c r="H87" t="s" s="38">
        <v>35</v>
      </c>
      <c r="I87" s="40">
        <v>1013</v>
      </c>
      <c r="J87" s="40">
        <v>450</v>
      </c>
      <c r="K87" s="40">
        <f>I87*1.04+J87</f>
        <v>1503.52</v>
      </c>
      <c r="L87" s="40">
        <f>F87-K87</f>
        <v>1448.48</v>
      </c>
      <c r="M87" s="40">
        <f>100*L87/K87</f>
        <v>96.3392572097478</v>
      </c>
      <c r="N87" s="41"/>
      <c r="O87" s="41"/>
      <c r="P87" s="40">
        <f>1-(N87/D87)</f>
        <v>1</v>
      </c>
      <c r="Q87" s="40">
        <f>O87-K87</f>
        <v>-1503.52</v>
      </c>
      <c r="R87" s="40">
        <f>(Q87/K87*100)</f>
        <v>-100</v>
      </c>
      <c r="S87" s="41"/>
      <c r="T87" s="41"/>
      <c r="U87" s="41"/>
      <c r="V87" s="41"/>
    </row>
    <row r="88" ht="86.6" customHeight="1">
      <c r="A88" t="s" s="43">
        <v>123</v>
      </c>
      <c r="B88" t="s" s="23">
        <v>124</v>
      </c>
      <c r="C88" t="s" s="24">
        <v>125</v>
      </c>
      <c r="D88" s="25">
        <v>3400</v>
      </c>
      <c r="E88" s="25">
        <v>18</v>
      </c>
      <c r="F88" s="25">
        <f>D88*(100-E88)/100</f>
        <v>2788</v>
      </c>
      <c r="G88" s="25">
        <v>4</v>
      </c>
      <c r="H88" t="s" s="23">
        <v>35</v>
      </c>
      <c r="I88" s="25">
        <v>1230</v>
      </c>
      <c r="J88" s="25">
        <v>230</v>
      </c>
      <c r="K88" s="25">
        <f>I88*1.04+J88</f>
        <v>1509.2</v>
      </c>
      <c r="L88" s="25">
        <f>F88-K88</f>
        <v>1278.8</v>
      </c>
      <c r="M88" s="25">
        <f>100*L88/K88</f>
        <v>84.7336337132255</v>
      </c>
      <c r="N88" s="25">
        <v>3600</v>
      </c>
      <c r="O88" s="25">
        <v>2852</v>
      </c>
      <c r="P88" s="25">
        <f>1-(N88/D88)</f>
        <v>-0.0588235294117647</v>
      </c>
      <c r="Q88" s="25">
        <f>O88-K88</f>
        <v>1342.8</v>
      </c>
      <c r="R88" s="25">
        <f>(Q88/K88*100)</f>
        <v>88.9742910151073</v>
      </c>
      <c r="S88" s="26"/>
      <c r="T88" s="26"/>
      <c r="U88" s="26"/>
      <c r="V88" s="26"/>
    </row>
    <row r="89" ht="86.6" customHeight="1">
      <c r="A89" t="s" s="43">
        <v>123</v>
      </c>
      <c r="B89" t="s" s="23">
        <v>124</v>
      </c>
      <c r="C89" t="s" s="24">
        <v>125</v>
      </c>
      <c r="D89" s="25">
        <v>3400</v>
      </c>
      <c r="E89" s="25">
        <v>18</v>
      </c>
      <c r="F89" s="25">
        <f>D89*(100-E89)/100</f>
        <v>2788</v>
      </c>
      <c r="G89" s="25">
        <v>4</v>
      </c>
      <c r="H89" t="s" s="23">
        <v>35</v>
      </c>
      <c r="I89" s="25">
        <v>1230</v>
      </c>
      <c r="J89" s="25">
        <v>230</v>
      </c>
      <c r="K89" s="25">
        <f>I89*1.04+J89</f>
        <v>1509.2</v>
      </c>
      <c r="L89" s="25">
        <f>F89-K89</f>
        <v>1278.8</v>
      </c>
      <c r="M89" s="25">
        <f>100*L89/K89</f>
        <v>84.7336337132255</v>
      </c>
      <c r="N89" s="25">
        <v>3600</v>
      </c>
      <c r="O89" s="25">
        <v>2852</v>
      </c>
      <c r="P89" s="25">
        <f>1-(N89/D89)</f>
        <v>-0.0588235294117647</v>
      </c>
      <c r="Q89" s="25">
        <f>O89-K89</f>
        <v>1342.8</v>
      </c>
      <c r="R89" s="25">
        <f>(Q89/K89*100)</f>
        <v>88.9742910151073</v>
      </c>
      <c r="S89" s="26"/>
      <c r="T89" s="26"/>
      <c r="U89" s="26"/>
      <c r="V89" s="26"/>
    </row>
    <row r="90" ht="61.55" customHeight="1">
      <c r="A90" t="s" s="9">
        <v>7</v>
      </c>
      <c r="B90" t="s" s="10">
        <v>8</v>
      </c>
      <c r="C90" t="s" s="10">
        <v>9</v>
      </c>
      <c r="D90" t="s" s="10">
        <v>10</v>
      </c>
      <c r="E90" t="s" s="10">
        <v>11</v>
      </c>
      <c r="F90" t="s" s="10">
        <v>12</v>
      </c>
      <c r="G90" t="s" s="10">
        <v>13</v>
      </c>
      <c r="H90" t="s" s="10">
        <v>14</v>
      </c>
      <c r="I90" t="s" s="10">
        <v>15</v>
      </c>
      <c r="J90" t="s" s="10">
        <v>16</v>
      </c>
      <c r="K90" t="s" s="10">
        <v>17</v>
      </c>
      <c r="L90" t="s" s="10">
        <v>18</v>
      </c>
      <c r="M90" t="s" s="10">
        <v>19</v>
      </c>
      <c r="N90" t="s" s="10">
        <v>20</v>
      </c>
      <c r="O90" t="s" s="10">
        <v>21</v>
      </c>
      <c r="P90" t="s" s="10">
        <v>22</v>
      </c>
      <c r="Q90" t="s" s="10">
        <v>23</v>
      </c>
      <c r="R90" t="s" s="10">
        <v>24</v>
      </c>
      <c r="S90" s="11"/>
      <c r="T90" s="11"/>
      <c r="U90" s="11"/>
      <c r="V90" s="11"/>
    </row>
    <row r="91" ht="87" customHeight="1">
      <c r="A91" t="s" s="22">
        <v>126</v>
      </c>
      <c r="B91" t="s" s="23">
        <v>127</v>
      </c>
      <c r="C91" t="s" s="24">
        <v>128</v>
      </c>
      <c r="D91" s="25">
        <v>6780</v>
      </c>
      <c r="E91" s="25">
        <v>18</v>
      </c>
      <c r="F91" s="25">
        <f>D91*(100-E91)/100</f>
        <v>5559.6</v>
      </c>
      <c r="G91" s="25">
        <v>4</v>
      </c>
      <c r="H91" t="s" s="23">
        <v>28</v>
      </c>
      <c r="I91" s="25">
        <v>2404</v>
      </c>
      <c r="J91" s="25">
        <v>380</v>
      </c>
      <c r="K91" s="25">
        <f>I91*1.04+J91</f>
        <v>2880.16</v>
      </c>
      <c r="L91" s="25">
        <f>F91-K91</f>
        <v>2679.44</v>
      </c>
      <c r="M91" s="25">
        <f>100*L91/K91</f>
        <v>93.0309427254041</v>
      </c>
      <c r="N91" s="25">
        <v>5666</v>
      </c>
      <c r="O91" s="25">
        <v>4604</v>
      </c>
      <c r="P91" s="25">
        <f>1-(N91/D91)</f>
        <v>0.164306784660767</v>
      </c>
      <c r="Q91" s="25">
        <f>O91-K91</f>
        <v>1723.84</v>
      </c>
      <c r="R91" s="25">
        <f>(Q91/K91*100)</f>
        <v>59.8522304316427</v>
      </c>
      <c r="S91" s="26"/>
      <c r="T91" s="26"/>
      <c r="U91" s="26"/>
      <c r="V91" s="26"/>
    </row>
    <row r="92" ht="87" customHeight="1">
      <c r="A92" t="s" s="83">
        <v>126</v>
      </c>
      <c r="B92" t="s" s="84">
        <v>127</v>
      </c>
      <c r="C92" t="s" s="85">
        <v>128</v>
      </c>
      <c r="D92" s="86">
        <v>6780</v>
      </c>
      <c r="E92" s="86">
        <v>18</v>
      </c>
      <c r="F92" s="86">
        <f>D92*(100-E92)/100</f>
        <v>5559.6</v>
      </c>
      <c r="G92" s="86">
        <v>4</v>
      </c>
      <c r="H92" t="s" s="84">
        <v>28</v>
      </c>
      <c r="I92" s="86">
        <v>2404</v>
      </c>
      <c r="J92" s="86">
        <v>380</v>
      </c>
      <c r="K92" s="86">
        <f>I92*1.04+J92</f>
        <v>2880.16</v>
      </c>
      <c r="L92" s="86">
        <f>F92-K92</f>
        <v>2679.44</v>
      </c>
      <c r="M92" s="86">
        <f>100*L92/K92</f>
        <v>93.0309427254041</v>
      </c>
      <c r="N92" s="86">
        <v>3731</v>
      </c>
      <c r="O92" s="86">
        <v>2959</v>
      </c>
      <c r="P92" s="86">
        <f>1-(N92/D92)</f>
        <v>0.449705014749263</v>
      </c>
      <c r="Q92" s="86">
        <f>O92-K92</f>
        <v>78.84</v>
      </c>
      <c r="R92" s="86">
        <f>(Q92/K92*100)</f>
        <v>2.73734792511527</v>
      </c>
      <c r="S92" s="87"/>
      <c r="T92" s="87"/>
      <c r="U92" s="87"/>
      <c r="V92" s="87"/>
    </row>
    <row r="93" ht="27" customHeight="1">
      <c r="A93" t="s" s="12">
        <v>129</v>
      </c>
      <c r="B93" t="s" s="13">
        <v>64</v>
      </c>
      <c r="C93" t="s" s="14">
        <v>60</v>
      </c>
      <c r="D93" s="15">
        <v>5980</v>
      </c>
      <c r="E93" s="15">
        <v>18</v>
      </c>
      <c r="F93" s="15">
        <f>D93*(100-E93)/100</f>
        <v>4903.6</v>
      </c>
      <c r="G93" s="15">
        <v>8</v>
      </c>
      <c r="H93" t="s" s="13">
        <v>28</v>
      </c>
      <c r="I93" s="15">
        <v>2070</v>
      </c>
      <c r="J93" s="15">
        <v>230</v>
      </c>
      <c r="K93" s="15">
        <f>I93*1.04+J93</f>
        <v>2382.8</v>
      </c>
      <c r="L93" s="15">
        <f>F93-K93</f>
        <v>2520.8</v>
      </c>
      <c r="M93" s="15">
        <f>100*L93/K93</f>
        <v>105.791505791506</v>
      </c>
      <c r="N93" s="15">
        <v>3358</v>
      </c>
      <c r="O93" s="15">
        <v>2649</v>
      </c>
      <c r="P93" s="15">
        <f>1-(N93/D93)</f>
        <v>0.438461538461538</v>
      </c>
      <c r="Q93" s="15">
        <f>O93-K93</f>
        <v>266.2</v>
      </c>
      <c r="R93" s="15">
        <f>(Q93/K93*100)</f>
        <v>11.1717307369481</v>
      </c>
      <c r="S93" s="16"/>
      <c r="T93" s="16"/>
      <c r="U93" s="16"/>
      <c r="V93" s="16"/>
    </row>
    <row r="94" ht="27" customHeight="1">
      <c r="A94" t="s" s="12">
        <v>129</v>
      </c>
      <c r="B94" t="s" s="13">
        <v>64</v>
      </c>
      <c r="C94" t="s" s="14">
        <v>60</v>
      </c>
      <c r="D94" s="15">
        <v>5980</v>
      </c>
      <c r="E94" s="15">
        <v>18</v>
      </c>
      <c r="F94" s="15">
        <f>D94*(100-E94)/100</f>
        <v>4903.6</v>
      </c>
      <c r="G94" s="15">
        <v>8</v>
      </c>
      <c r="H94" t="s" s="13">
        <v>28</v>
      </c>
      <c r="I94" s="15">
        <v>2070</v>
      </c>
      <c r="J94" s="15">
        <v>230</v>
      </c>
      <c r="K94" s="15">
        <f>I94*1.04+J94</f>
        <v>2382.8</v>
      </c>
      <c r="L94" s="15">
        <f>F94-K94</f>
        <v>2520.8</v>
      </c>
      <c r="M94" s="15">
        <f>100*L94/K94</f>
        <v>105.791505791506</v>
      </c>
      <c r="N94" s="15">
        <v>3358</v>
      </c>
      <c r="O94" s="15">
        <v>2649</v>
      </c>
      <c r="P94" s="15">
        <f>1-(N94/D94)</f>
        <v>0.438461538461538</v>
      </c>
      <c r="Q94" s="15">
        <f>O94-K94</f>
        <v>266.2</v>
      </c>
      <c r="R94" s="15">
        <f>(Q94/K94*100)</f>
        <v>11.1717307369481</v>
      </c>
      <c r="S94" s="16"/>
      <c r="T94" s="16"/>
      <c r="U94" s="16"/>
      <c r="V94" s="16"/>
    </row>
    <row r="95" ht="39" customHeight="1">
      <c r="A95" t="s" s="12">
        <v>130</v>
      </c>
      <c r="B95" t="s" s="13">
        <v>64</v>
      </c>
      <c r="C95" t="s" s="14">
        <v>131</v>
      </c>
      <c r="D95" s="15">
        <v>5980</v>
      </c>
      <c r="E95" s="15">
        <v>18</v>
      </c>
      <c r="F95" s="15">
        <f>D95*(100-E95)/100</f>
        <v>4903.6</v>
      </c>
      <c r="G95" s="15">
        <v>1</v>
      </c>
      <c r="H95" t="s" s="13">
        <v>28</v>
      </c>
      <c r="I95" s="15">
        <v>2234</v>
      </c>
      <c r="J95" s="15">
        <v>350</v>
      </c>
      <c r="K95" s="15">
        <f>I95*1.04+J95</f>
        <v>2673.36</v>
      </c>
      <c r="L95" s="15">
        <f>F95-K95</f>
        <v>2230.24</v>
      </c>
      <c r="M95" s="15">
        <f>100*L95/K95</f>
        <v>83.42460424334919</v>
      </c>
      <c r="N95" s="15">
        <v>4783</v>
      </c>
      <c r="O95" s="15">
        <v>3857</v>
      </c>
      <c r="P95" s="15">
        <f>1-(N95/D95)</f>
        <v>0.200167224080268</v>
      </c>
      <c r="Q95" s="15">
        <f>O95-K95</f>
        <v>1183.64</v>
      </c>
      <c r="R95" s="15">
        <f>(Q95/K95*100)</f>
        <v>44.2753688242511</v>
      </c>
      <c r="S95" s="16"/>
      <c r="T95" s="16"/>
      <c r="U95" s="16"/>
      <c r="V95" s="16"/>
    </row>
    <row r="96" ht="44.6" customHeight="1">
      <c r="A96" t="s" s="43">
        <v>132</v>
      </c>
      <c r="B96" t="s" s="23">
        <v>47</v>
      </c>
      <c r="C96" t="s" s="24">
        <v>133</v>
      </c>
      <c r="D96" s="25">
        <v>2539</v>
      </c>
      <c r="E96" s="25">
        <v>18</v>
      </c>
      <c r="F96" s="25">
        <f>D96*(100-E96)/100</f>
        <v>2081.98</v>
      </c>
      <c r="G96" s="25">
        <v>4</v>
      </c>
      <c r="H96" t="s" s="23">
        <v>35</v>
      </c>
      <c r="I96" s="25">
        <v>1147</v>
      </c>
      <c r="J96" s="25">
        <v>150</v>
      </c>
      <c r="K96" s="25">
        <f>I96*1.04+J96</f>
        <v>1342.88</v>
      </c>
      <c r="L96" s="25">
        <f>F96-K96</f>
        <v>739.1</v>
      </c>
      <c r="M96" s="25">
        <f>100*L96/K96</f>
        <v>55.0384248778744</v>
      </c>
      <c r="N96" s="25">
        <v>2768</v>
      </c>
      <c r="O96" s="25">
        <v>2288</v>
      </c>
      <c r="P96" s="25">
        <f>1-(N96/D96)</f>
        <v>-0.0901929893658921</v>
      </c>
      <c r="Q96" s="25">
        <f>O96-K96</f>
        <v>945.12</v>
      </c>
      <c r="R96" s="25">
        <f>(Q96/K96*100)</f>
        <v>70.3800786369594</v>
      </c>
      <c r="S96" s="26"/>
      <c r="T96" s="26"/>
      <c r="U96" s="26"/>
      <c r="V96" s="26"/>
    </row>
    <row r="97" ht="63" customHeight="1">
      <c r="A97" t="s" s="12">
        <v>134</v>
      </c>
      <c r="B97" t="s" s="13">
        <v>47</v>
      </c>
      <c r="C97" t="s" s="14">
        <v>135</v>
      </c>
      <c r="D97" s="15">
        <v>3580</v>
      </c>
      <c r="E97" s="15">
        <v>18</v>
      </c>
      <c r="F97" s="15">
        <f>D97*(100-E97)/100</f>
        <v>2935.6</v>
      </c>
      <c r="G97" s="15">
        <v>1</v>
      </c>
      <c r="H97" t="s" s="13">
        <v>28</v>
      </c>
      <c r="I97" s="15">
        <v>1656</v>
      </c>
      <c r="J97" s="15">
        <v>150</v>
      </c>
      <c r="K97" s="15">
        <f>I97*1.04+J97</f>
        <v>1872.24</v>
      </c>
      <c r="L97" s="15">
        <f>F97-K97</f>
        <v>1063.36</v>
      </c>
      <c r="M97" s="15">
        <f>100*L97/K97</f>
        <v>56.7961372473614</v>
      </c>
      <c r="N97" s="15">
        <v>2957</v>
      </c>
      <c r="O97" s="15">
        <v>2448</v>
      </c>
      <c r="P97" s="15">
        <f>1-(N97/D97)</f>
        <v>0.174022346368715</v>
      </c>
      <c r="Q97" s="15">
        <f>O97-K97</f>
        <v>575.76</v>
      </c>
      <c r="R97" s="15">
        <f>(Q97/K97*100)</f>
        <v>30.7524676323548</v>
      </c>
      <c r="S97" s="16"/>
      <c r="T97" s="16"/>
      <c r="U97" s="16"/>
      <c r="V97" s="16"/>
    </row>
    <row r="98" ht="63" customHeight="1">
      <c r="A98" t="s" s="22">
        <v>136</v>
      </c>
      <c r="B98" t="s" s="23">
        <v>99</v>
      </c>
      <c r="C98" t="s" s="24">
        <v>137</v>
      </c>
      <c r="D98" s="25">
        <v>2470</v>
      </c>
      <c r="E98" s="25">
        <v>18</v>
      </c>
      <c r="F98" s="25">
        <f>D98*(100-E98)/100</f>
        <v>2025.4</v>
      </c>
      <c r="G98" s="25">
        <v>2</v>
      </c>
      <c r="H98" t="s" s="23">
        <v>28</v>
      </c>
      <c r="I98" s="25">
        <v>744</v>
      </c>
      <c r="J98" s="25">
        <v>150</v>
      </c>
      <c r="K98" s="25">
        <f>I98*1.04+J98</f>
        <v>923.76</v>
      </c>
      <c r="L98" s="25">
        <f>F98-K98</f>
        <v>1101.64</v>
      </c>
      <c r="M98" s="25">
        <f>100*L98/K98</f>
        <v>119.256083831298</v>
      </c>
      <c r="N98" s="25">
        <v>2468</v>
      </c>
      <c r="O98" s="25">
        <v>2033</v>
      </c>
      <c r="P98" s="25">
        <f>1-(N98/D98)</f>
        <v>0.000809716599190283</v>
      </c>
      <c r="Q98" s="25">
        <f>O98-K98</f>
        <v>1109.24</v>
      </c>
      <c r="R98" s="25">
        <f>(Q98/K98*100)</f>
        <v>120.078808348489</v>
      </c>
      <c r="S98" s="26"/>
      <c r="T98" s="26"/>
      <c r="U98" s="26"/>
      <c r="V98" s="26"/>
    </row>
    <row r="99" ht="39" customHeight="1">
      <c r="A99" t="s" s="47">
        <v>138</v>
      </c>
      <c r="B99" t="s" s="48">
        <v>64</v>
      </c>
      <c r="C99" t="s" s="49">
        <v>139</v>
      </c>
      <c r="D99" s="50">
        <v>7420</v>
      </c>
      <c r="E99" s="50">
        <v>18</v>
      </c>
      <c r="F99" s="50">
        <f>D99*(100-E99)/100</f>
        <v>6084.4</v>
      </c>
      <c r="G99" s="50">
        <v>10</v>
      </c>
      <c r="H99" t="s" s="48">
        <v>28</v>
      </c>
      <c r="I99" s="50">
        <v>3396</v>
      </c>
      <c r="J99" s="50">
        <v>380</v>
      </c>
      <c r="K99" s="50">
        <f>I99*1.04+J99</f>
        <v>3911.84</v>
      </c>
      <c r="L99" s="50">
        <f>F99-K99</f>
        <v>2172.56</v>
      </c>
      <c r="M99" s="50">
        <f>100*L99/K99</f>
        <v>55.5380588163115</v>
      </c>
      <c r="N99" s="50">
        <v>3980</v>
      </c>
      <c r="O99" s="50">
        <v>3177</v>
      </c>
      <c r="P99" s="50">
        <f>1-(N99/D99)</f>
        <v>0.463611859838275</v>
      </c>
      <c r="Q99" s="50">
        <f>O99-K99</f>
        <v>-734.84</v>
      </c>
      <c r="R99" s="50">
        <f>(Q99/K99*100)</f>
        <v>-18.7850218822856</v>
      </c>
      <c r="S99" s="51"/>
      <c r="T99" s="51"/>
      <c r="U99" s="51"/>
      <c r="V99" s="51"/>
    </row>
    <row r="100" ht="39" customHeight="1">
      <c r="A100" t="s" s="88">
        <v>138</v>
      </c>
      <c r="B100" t="s" s="89">
        <v>64</v>
      </c>
      <c r="C100" t="s" s="90">
        <v>139</v>
      </c>
      <c r="D100" s="91">
        <v>7420</v>
      </c>
      <c r="E100" s="91">
        <v>18</v>
      </c>
      <c r="F100" s="91">
        <f>D100*(100-E100)/100</f>
        <v>6084.4</v>
      </c>
      <c r="G100" s="91">
        <v>10</v>
      </c>
      <c r="H100" t="s" s="89">
        <v>28</v>
      </c>
      <c r="I100" s="91">
        <v>3396</v>
      </c>
      <c r="J100" s="91">
        <v>380</v>
      </c>
      <c r="K100" s="91">
        <f>I100*1.04+J100</f>
        <v>3911.84</v>
      </c>
      <c r="L100" s="91">
        <f>F100-K100</f>
        <v>2172.56</v>
      </c>
      <c r="M100" s="91">
        <f>100*L100/K100</f>
        <v>55.5380588163115</v>
      </c>
      <c r="N100" s="91">
        <v>3980</v>
      </c>
      <c r="O100" s="91">
        <v>3177</v>
      </c>
      <c r="P100" s="91">
        <f>1-(N100/D100)</f>
        <v>0.463611859838275</v>
      </c>
      <c r="Q100" s="91">
        <f>O100-K100</f>
        <v>-734.84</v>
      </c>
      <c r="R100" s="91">
        <f>(Q100/K100*100)</f>
        <v>-18.7850218822856</v>
      </c>
      <c r="S100" s="92"/>
      <c r="T100" s="92"/>
      <c r="U100" s="92"/>
      <c r="V100" s="92"/>
    </row>
    <row r="101" ht="72.6" customHeight="1">
      <c r="A101" t="s" s="69">
        <v>140</v>
      </c>
      <c r="B101" s="30">
        <v>360</v>
      </c>
      <c r="C101" t="s" s="46">
        <v>141</v>
      </c>
      <c r="D101" s="30">
        <v>7200</v>
      </c>
      <c r="E101" s="30">
        <v>18</v>
      </c>
      <c r="F101" s="30">
        <f>D101*(100-E101)/100</f>
        <v>5904</v>
      </c>
      <c r="G101" s="30">
        <v>3</v>
      </c>
      <c r="H101" t="s" s="28">
        <v>35</v>
      </c>
      <c r="I101" s="30">
        <v>3441</v>
      </c>
      <c r="J101" s="30">
        <v>150</v>
      </c>
      <c r="K101" s="30">
        <f>I101*1.04+J101</f>
        <v>3728.64</v>
      </c>
      <c r="L101" s="30">
        <f>F101-K101</f>
        <v>2175.36</v>
      </c>
      <c r="M101" s="30">
        <f>100*L101/K101</f>
        <v>58.3419155509784</v>
      </c>
      <c r="N101" s="30">
        <v>8900</v>
      </c>
      <c r="O101" s="30">
        <v>7498</v>
      </c>
      <c r="P101" s="30">
        <f>1-(N101/D101)</f>
        <v>-0.236111111111111</v>
      </c>
      <c r="Q101" s="30">
        <f>O101-K101</f>
        <v>3769.36</v>
      </c>
      <c r="R101" s="30">
        <f>(Q101/K101*100)</f>
        <v>101.092087195331</v>
      </c>
      <c r="S101" s="31"/>
      <c r="T101" s="31"/>
      <c r="U101" s="31"/>
      <c r="V101" s="31"/>
    </row>
    <row r="102" ht="27" customHeight="1">
      <c r="A102" t="s" s="12">
        <v>142</v>
      </c>
      <c r="B102" t="s" s="13">
        <v>47</v>
      </c>
      <c r="C102" t="s" s="14">
        <v>143</v>
      </c>
      <c r="D102" s="15">
        <v>8700</v>
      </c>
      <c r="E102" s="15">
        <v>18</v>
      </c>
      <c r="F102" s="15">
        <f>D102*(100-E102)/100</f>
        <v>7134</v>
      </c>
      <c r="G102" s="15">
        <v>3</v>
      </c>
      <c r="H102" t="s" s="13">
        <v>28</v>
      </c>
      <c r="I102" s="15">
        <v>4056</v>
      </c>
      <c r="J102" s="15">
        <v>100</v>
      </c>
      <c r="K102" s="15">
        <f>I102*1.04+J102</f>
        <v>4318.24</v>
      </c>
      <c r="L102" s="15">
        <f>F102-K102</f>
        <v>2815.76</v>
      </c>
      <c r="M102" s="15">
        <f>100*L102/K102</f>
        <v>65.206195116529</v>
      </c>
      <c r="N102" s="15">
        <v>7480</v>
      </c>
      <c r="O102" s="15">
        <v>6293</v>
      </c>
      <c r="P102" s="15">
        <f>1-(N102/D102)</f>
        <v>0.140229885057471</v>
      </c>
      <c r="Q102" s="15">
        <f>O102-K102</f>
        <v>1974.76</v>
      </c>
      <c r="R102" s="15">
        <f>(Q102/K102*100)</f>
        <v>45.7306680499463</v>
      </c>
      <c r="S102" s="16"/>
      <c r="T102" s="16"/>
      <c r="U102" s="16"/>
      <c r="V102" s="16"/>
    </row>
    <row r="103" ht="30.6" customHeight="1">
      <c r="A103" t="s" s="69">
        <v>144</v>
      </c>
      <c r="B103" s="30">
        <v>360</v>
      </c>
      <c r="C103" t="s" s="46">
        <v>145</v>
      </c>
      <c r="D103" s="30">
        <v>5320</v>
      </c>
      <c r="E103" s="30">
        <v>18</v>
      </c>
      <c r="F103" s="30">
        <f>D103*(100-E103)/100</f>
        <v>4362.4</v>
      </c>
      <c r="G103" s="30">
        <v>8</v>
      </c>
      <c r="H103" t="s" s="28">
        <v>35</v>
      </c>
      <c r="I103" s="30">
        <v>2706</v>
      </c>
      <c r="J103" s="30">
        <v>150</v>
      </c>
      <c r="K103" s="30">
        <f>I103*1.04+J103</f>
        <v>2964.24</v>
      </c>
      <c r="L103" s="30">
        <f>F103-K103</f>
        <v>1398.16</v>
      </c>
      <c r="M103" s="30">
        <f>100*L103/K103</f>
        <v>47.1675707769951</v>
      </c>
      <c r="N103" s="30">
        <v>5058</v>
      </c>
      <c r="O103" s="30">
        <v>4299</v>
      </c>
      <c r="P103" s="30">
        <f>1-(N103/D103)</f>
        <v>0.0492481203007519</v>
      </c>
      <c r="Q103" s="30">
        <f>O103-K103</f>
        <v>1334.76</v>
      </c>
      <c r="R103" s="30">
        <f>(Q103/K103*100)</f>
        <v>45.0287426119343</v>
      </c>
      <c r="S103" s="31"/>
      <c r="T103" s="31"/>
      <c r="U103" s="31"/>
      <c r="V103" s="31"/>
    </row>
    <row r="104" ht="30.6" customHeight="1">
      <c r="A104" t="s" s="42">
        <v>144</v>
      </c>
      <c r="B104" s="15">
        <v>360</v>
      </c>
      <c r="C104" t="s" s="14">
        <v>145</v>
      </c>
      <c r="D104" s="15">
        <v>5320</v>
      </c>
      <c r="E104" s="15">
        <v>18</v>
      </c>
      <c r="F104" s="15">
        <f>D104*(100-E104)/100</f>
        <v>4362.4</v>
      </c>
      <c r="G104" s="15">
        <v>8</v>
      </c>
      <c r="H104" t="s" s="13">
        <v>35</v>
      </c>
      <c r="I104" s="15">
        <v>2706</v>
      </c>
      <c r="J104" s="15">
        <v>150</v>
      </c>
      <c r="K104" s="15">
        <f>I104*1.04+J104</f>
        <v>2964.24</v>
      </c>
      <c r="L104" s="15">
        <f>F104-K104</f>
        <v>1398.16</v>
      </c>
      <c r="M104" s="15">
        <f>100*L104/K104</f>
        <v>47.1675707769951</v>
      </c>
      <c r="N104" s="15">
        <v>4688</v>
      </c>
      <c r="O104" s="15">
        <v>3920</v>
      </c>
      <c r="P104" s="15">
        <f>1-(N104/D104)</f>
        <v>0.118796992481203</v>
      </c>
      <c r="Q104" s="15">
        <f>O104-K104</f>
        <v>955.76</v>
      </c>
      <c r="R104" s="15">
        <f>(Q104/K104*100)</f>
        <v>32.2430032655925</v>
      </c>
      <c r="S104" s="16"/>
      <c r="T104" s="16"/>
      <c r="U104" s="16"/>
      <c r="V104" s="16"/>
    </row>
    <row r="105" ht="61.55" customHeight="1">
      <c r="A105" t="s" s="9">
        <v>7</v>
      </c>
      <c r="B105" t="s" s="10">
        <v>8</v>
      </c>
      <c r="C105" t="s" s="10">
        <v>9</v>
      </c>
      <c r="D105" t="s" s="10">
        <v>10</v>
      </c>
      <c r="E105" t="s" s="10">
        <v>11</v>
      </c>
      <c r="F105" t="s" s="10">
        <v>12</v>
      </c>
      <c r="G105" t="s" s="10">
        <v>13</v>
      </c>
      <c r="H105" t="s" s="10">
        <v>14</v>
      </c>
      <c r="I105" t="s" s="10">
        <v>15</v>
      </c>
      <c r="J105" t="s" s="10">
        <v>16</v>
      </c>
      <c r="K105" t="s" s="10">
        <v>17</v>
      </c>
      <c r="L105" t="s" s="10">
        <v>18</v>
      </c>
      <c r="M105" t="s" s="10">
        <v>19</v>
      </c>
      <c r="N105" t="s" s="10">
        <v>20</v>
      </c>
      <c r="O105" t="s" s="10">
        <v>21</v>
      </c>
      <c r="P105" t="s" s="10">
        <v>22</v>
      </c>
      <c r="Q105" t="s" s="10">
        <v>23</v>
      </c>
      <c r="R105" t="s" s="10">
        <v>24</v>
      </c>
      <c r="S105" s="11"/>
      <c r="T105" s="11"/>
      <c r="U105" s="11"/>
      <c r="V105" s="11"/>
    </row>
    <row r="106" ht="27" customHeight="1">
      <c r="A106" t="s" s="12">
        <v>146</v>
      </c>
      <c r="B106" t="s" s="13">
        <v>40</v>
      </c>
      <c r="C106" t="s" s="14">
        <v>147</v>
      </c>
      <c r="D106" s="15">
        <v>3134</v>
      </c>
      <c r="E106" s="15">
        <v>18</v>
      </c>
      <c r="F106" s="15">
        <f>D106*(100-E106)/100</f>
        <v>2569.88</v>
      </c>
      <c r="G106" s="15">
        <v>20</v>
      </c>
      <c r="H106" t="s" s="13">
        <v>28</v>
      </c>
      <c r="I106" s="15">
        <v>1400</v>
      </c>
      <c r="J106" s="15">
        <v>150</v>
      </c>
      <c r="K106" s="15">
        <f>I106*1.04+J106</f>
        <v>1606</v>
      </c>
      <c r="L106" s="15">
        <f>F106-K106</f>
        <v>963.88</v>
      </c>
      <c r="M106" s="15">
        <f>100*L106/K106</f>
        <v>60.0174346201743</v>
      </c>
      <c r="N106" s="15">
        <v>2528</v>
      </c>
      <c r="O106" s="15">
        <v>2084</v>
      </c>
      <c r="P106" s="15">
        <f>1-(N106/D106)</f>
        <v>0.193363114231015</v>
      </c>
      <c r="Q106" s="15">
        <f>O106-K106</f>
        <v>478</v>
      </c>
      <c r="R106" s="15">
        <f>(Q106/K106*100)</f>
        <v>29.7633872976339</v>
      </c>
      <c r="S106" s="16"/>
      <c r="T106" s="16"/>
      <c r="U106" s="16"/>
      <c r="V106" s="16"/>
    </row>
    <row r="107" ht="39" customHeight="1">
      <c r="A107" t="s" s="22">
        <v>148</v>
      </c>
      <c r="B107" t="s" s="23">
        <v>83</v>
      </c>
      <c r="C107" t="s" s="24">
        <v>84</v>
      </c>
      <c r="D107" s="25">
        <v>5200</v>
      </c>
      <c r="E107" s="25">
        <v>18</v>
      </c>
      <c r="F107" s="25">
        <f>D107*(100-E107)/100</f>
        <v>4264</v>
      </c>
      <c r="G107" s="25">
        <v>10</v>
      </c>
      <c r="H107" t="s" s="23">
        <v>28</v>
      </c>
      <c r="I107" s="25">
        <v>2397</v>
      </c>
      <c r="J107" s="25">
        <v>200</v>
      </c>
      <c r="K107" s="25">
        <f>I107*1.04+J107</f>
        <v>2692.88</v>
      </c>
      <c r="L107" s="25">
        <f>F107-K107</f>
        <v>1571.12</v>
      </c>
      <c r="M107" s="25">
        <f>100*L107/K107</f>
        <v>58.3434835566382</v>
      </c>
      <c r="N107" s="25">
        <v>4993</v>
      </c>
      <c r="O107" s="25">
        <v>3996</v>
      </c>
      <c r="P107" s="25">
        <f>1-(N107/D107)</f>
        <v>0.0398076923076923</v>
      </c>
      <c r="Q107" s="25">
        <f>O107-K107</f>
        <v>1303.12</v>
      </c>
      <c r="R107" s="25">
        <f>(Q107/K107*100)</f>
        <v>48.3913133893824</v>
      </c>
      <c r="S107" s="26"/>
      <c r="T107" s="26"/>
      <c r="U107" s="26"/>
      <c r="V107" s="26"/>
    </row>
    <row r="108" ht="39" customHeight="1">
      <c r="A108" t="s" s="22">
        <v>148</v>
      </c>
      <c r="B108" t="s" s="23">
        <v>83</v>
      </c>
      <c r="C108" t="s" s="24">
        <v>84</v>
      </c>
      <c r="D108" s="25">
        <v>5200</v>
      </c>
      <c r="E108" s="25">
        <v>18</v>
      </c>
      <c r="F108" s="25">
        <f>D108*(100-E108)/100</f>
        <v>4264</v>
      </c>
      <c r="G108" s="25">
        <v>10</v>
      </c>
      <c r="H108" t="s" s="23">
        <v>28</v>
      </c>
      <c r="I108" s="25">
        <v>2397</v>
      </c>
      <c r="J108" s="25">
        <v>200</v>
      </c>
      <c r="K108" s="25">
        <f>I108*1.04+J108</f>
        <v>2692.88</v>
      </c>
      <c r="L108" s="25">
        <f>F108-K108</f>
        <v>1571.12</v>
      </c>
      <c r="M108" s="25">
        <f>100*L108/K108</f>
        <v>58.3434835566382</v>
      </c>
      <c r="N108" s="25">
        <v>4993</v>
      </c>
      <c r="O108" s="25">
        <v>3996</v>
      </c>
      <c r="P108" s="25">
        <f>1-(N108/D108)</f>
        <v>0.0398076923076923</v>
      </c>
      <c r="Q108" s="25">
        <f>O108-K108</f>
        <v>1303.12</v>
      </c>
      <c r="R108" s="25">
        <f>(Q108/K108*100)</f>
        <v>48.3913133893824</v>
      </c>
      <c r="S108" s="26"/>
      <c r="T108" s="26"/>
      <c r="U108" s="26"/>
      <c r="V108" s="26"/>
    </row>
    <row r="109" ht="39" customHeight="1">
      <c r="A109" t="s" s="22">
        <v>29</v>
      </c>
      <c r="B109" t="s" s="23">
        <v>30</v>
      </c>
      <c r="C109" t="s" s="24">
        <v>31</v>
      </c>
      <c r="D109" s="25">
        <v>2180</v>
      </c>
      <c r="E109" s="25">
        <v>18</v>
      </c>
      <c r="F109" s="25">
        <f>D109*(100-E109)/100</f>
        <v>1787.6</v>
      </c>
      <c r="G109" s="25">
        <v>6</v>
      </c>
      <c r="H109" t="s" s="23">
        <v>28</v>
      </c>
      <c r="I109" s="25">
        <v>872</v>
      </c>
      <c r="J109" s="25">
        <v>50</v>
      </c>
      <c r="K109" s="25">
        <f>I109*1.04+J109</f>
        <v>956.88</v>
      </c>
      <c r="L109" s="25">
        <f>F109-K109</f>
        <v>830.72</v>
      </c>
      <c r="M109" s="25">
        <f>100*L109/K109</f>
        <v>86.8154836552128</v>
      </c>
      <c r="N109" s="25">
        <v>2150</v>
      </c>
      <c r="O109" s="25">
        <v>1693</v>
      </c>
      <c r="P109" s="25">
        <f>1-(N109/D109)</f>
        <v>0.0137614678899083</v>
      </c>
      <c r="Q109" s="25">
        <f>O109-K109</f>
        <v>736.12</v>
      </c>
      <c r="R109" s="25">
        <f>(Q109/K109*100)</f>
        <v>76.929186522866</v>
      </c>
      <c r="S109" s="26"/>
      <c r="T109" s="26"/>
      <c r="U109" s="26"/>
      <c r="V109" s="26"/>
    </row>
    <row r="110" ht="39" customHeight="1">
      <c r="A110" t="s" s="22">
        <v>29</v>
      </c>
      <c r="B110" t="s" s="23">
        <v>30</v>
      </c>
      <c r="C110" t="s" s="24">
        <v>31</v>
      </c>
      <c r="D110" s="25">
        <v>2180</v>
      </c>
      <c r="E110" s="25">
        <v>18</v>
      </c>
      <c r="F110" s="25">
        <f>D110*(100-E110)/100</f>
        <v>1787.6</v>
      </c>
      <c r="G110" s="25">
        <v>6</v>
      </c>
      <c r="H110" t="s" s="23">
        <v>28</v>
      </c>
      <c r="I110" s="25">
        <v>872</v>
      </c>
      <c r="J110" s="25">
        <v>50</v>
      </c>
      <c r="K110" s="25">
        <f>I110*1.04+J110</f>
        <v>956.88</v>
      </c>
      <c r="L110" s="25">
        <f>F110-K110</f>
        <v>830.72</v>
      </c>
      <c r="M110" s="25">
        <f>100*L110/K110</f>
        <v>86.8154836552128</v>
      </c>
      <c r="N110" s="25">
        <v>2150</v>
      </c>
      <c r="O110" s="25">
        <v>1693</v>
      </c>
      <c r="P110" s="25">
        <f>1-(N110/D110)</f>
        <v>0.0137614678899083</v>
      </c>
      <c r="Q110" s="25">
        <f>O110-K110</f>
        <v>736.12</v>
      </c>
      <c r="R110" s="25">
        <f>(Q110/K110*100)</f>
        <v>76.929186522866</v>
      </c>
      <c r="S110" s="26"/>
      <c r="T110" s="26"/>
      <c r="U110" s="26"/>
      <c r="V110" s="26"/>
    </row>
    <row r="111" ht="39" customHeight="1">
      <c r="A111" t="s" s="22">
        <v>29</v>
      </c>
      <c r="B111" t="s" s="23">
        <v>30</v>
      </c>
      <c r="C111" t="s" s="24">
        <v>31</v>
      </c>
      <c r="D111" s="25">
        <v>2180</v>
      </c>
      <c r="E111" s="25">
        <v>18</v>
      </c>
      <c r="F111" s="25">
        <f>D111*(100-E111)/100</f>
        <v>1787.6</v>
      </c>
      <c r="G111" s="25">
        <v>6</v>
      </c>
      <c r="H111" t="s" s="23">
        <v>28</v>
      </c>
      <c r="I111" s="25">
        <v>872</v>
      </c>
      <c r="J111" s="25">
        <v>50</v>
      </c>
      <c r="K111" s="25">
        <f>I111*1.04+J111</f>
        <v>956.88</v>
      </c>
      <c r="L111" s="25">
        <f>F111-K111</f>
        <v>830.72</v>
      </c>
      <c r="M111" s="25">
        <f>100*L111/K111</f>
        <v>86.8154836552128</v>
      </c>
      <c r="N111" s="25">
        <v>2150</v>
      </c>
      <c r="O111" s="25">
        <v>1693</v>
      </c>
      <c r="P111" s="25">
        <f>1-(N111/D111)</f>
        <v>0.0137614678899083</v>
      </c>
      <c r="Q111" s="25">
        <f>O111-K111</f>
        <v>736.12</v>
      </c>
      <c r="R111" s="25">
        <f>(Q111/K111*100)</f>
        <v>76.929186522866</v>
      </c>
      <c r="S111" s="26"/>
      <c r="T111" s="26"/>
      <c r="U111" s="26"/>
      <c r="V111" s="26"/>
    </row>
    <row r="112" ht="51" customHeight="1">
      <c r="A112" t="s" s="12">
        <v>149</v>
      </c>
      <c r="B112" t="s" s="13">
        <v>37</v>
      </c>
      <c r="C112" t="s" s="14">
        <v>150</v>
      </c>
      <c r="D112" s="15">
        <v>2990</v>
      </c>
      <c r="E112" s="15">
        <v>18</v>
      </c>
      <c r="F112" s="15">
        <f>D112*(100-E112)/100</f>
        <v>2451.8</v>
      </c>
      <c r="G112" s="15">
        <v>20</v>
      </c>
      <c r="H112" t="s" s="13">
        <v>28</v>
      </c>
      <c r="I112" s="15">
        <v>1344</v>
      </c>
      <c r="J112" s="15">
        <v>150</v>
      </c>
      <c r="K112" s="15">
        <f>I112*1.04+J112</f>
        <v>1547.76</v>
      </c>
      <c r="L112" s="15">
        <f>F112-K112</f>
        <v>904.04</v>
      </c>
      <c r="M112" s="15">
        <f>100*L112/K112</f>
        <v>58.4095725435468</v>
      </c>
      <c r="N112" s="15">
        <v>1947</v>
      </c>
      <c r="O112" s="15">
        <v>1590</v>
      </c>
      <c r="P112" s="15">
        <f>1-(N112/D112)</f>
        <v>0.348829431438127</v>
      </c>
      <c r="Q112" s="15">
        <f>O112-K112</f>
        <v>42.24</v>
      </c>
      <c r="R112" s="15">
        <f>(Q112/K112*100)</f>
        <v>2.72910528764149</v>
      </c>
      <c r="S112" s="16"/>
      <c r="T112" s="16"/>
      <c r="U112" s="16"/>
      <c r="V112" s="16"/>
    </row>
    <row r="113" ht="51" customHeight="1">
      <c r="A113" t="s" s="83">
        <v>149</v>
      </c>
      <c r="B113" t="s" s="84">
        <v>37</v>
      </c>
      <c r="C113" t="s" s="85">
        <v>150</v>
      </c>
      <c r="D113" s="86">
        <v>2990</v>
      </c>
      <c r="E113" s="86">
        <v>18</v>
      </c>
      <c r="F113" s="86">
        <f>D113*(100-E113)/100</f>
        <v>2451.8</v>
      </c>
      <c r="G113" s="86">
        <v>20</v>
      </c>
      <c r="H113" t="s" s="84">
        <v>28</v>
      </c>
      <c r="I113" s="86">
        <v>1344</v>
      </c>
      <c r="J113" s="86">
        <v>150</v>
      </c>
      <c r="K113" s="86">
        <f>I113*1.04+J113</f>
        <v>1547.76</v>
      </c>
      <c r="L113" s="86">
        <f>F113-K113</f>
        <v>904.04</v>
      </c>
      <c r="M113" s="86">
        <f>100*L113/K113</f>
        <v>58.4095725435468</v>
      </c>
      <c r="N113" s="86">
        <v>1943</v>
      </c>
      <c r="O113" s="86">
        <v>1587</v>
      </c>
      <c r="P113" s="86">
        <f>1-(N113/D113)</f>
        <v>0.350167224080268</v>
      </c>
      <c r="Q113" s="86">
        <f>O113-K113</f>
        <v>39.24</v>
      </c>
      <c r="R113" s="86">
        <f>(Q113/K113*100)</f>
        <v>2.53527678709878</v>
      </c>
      <c r="S113" s="87"/>
      <c r="T113" s="87"/>
      <c r="U113" s="87"/>
      <c r="V113" s="87"/>
    </row>
    <row r="114" ht="51" customHeight="1">
      <c r="A114" t="s" s="83">
        <v>149</v>
      </c>
      <c r="B114" t="s" s="84">
        <v>37</v>
      </c>
      <c r="C114" t="s" s="85">
        <v>150</v>
      </c>
      <c r="D114" s="86">
        <v>2990</v>
      </c>
      <c r="E114" s="86">
        <v>18</v>
      </c>
      <c r="F114" s="86">
        <f>D114*(100-E114)/100</f>
        <v>2451.8</v>
      </c>
      <c r="G114" s="86">
        <v>20</v>
      </c>
      <c r="H114" t="s" s="84">
        <v>28</v>
      </c>
      <c r="I114" s="86">
        <v>1344</v>
      </c>
      <c r="J114" s="86">
        <v>150</v>
      </c>
      <c r="K114" s="86">
        <f>I114*1.04+J114</f>
        <v>1547.76</v>
      </c>
      <c r="L114" s="86">
        <f>F114-K114</f>
        <v>904.04</v>
      </c>
      <c r="M114" s="86">
        <f>100*L114/K114</f>
        <v>58.4095725435468</v>
      </c>
      <c r="N114" s="86">
        <v>1943</v>
      </c>
      <c r="O114" s="86">
        <v>1587</v>
      </c>
      <c r="P114" s="86">
        <f>1-(N114/D114)</f>
        <v>0.350167224080268</v>
      </c>
      <c r="Q114" s="86">
        <f>O114-K114</f>
        <v>39.24</v>
      </c>
      <c r="R114" s="86">
        <f>(Q114/K114*100)</f>
        <v>2.53527678709878</v>
      </c>
      <c r="S114" s="87"/>
      <c r="T114" s="87"/>
      <c r="U114" s="87"/>
      <c r="V114" s="87"/>
    </row>
    <row r="115" ht="51" customHeight="1">
      <c r="A115" t="s" s="12">
        <v>149</v>
      </c>
      <c r="B115" t="s" s="13">
        <v>37</v>
      </c>
      <c r="C115" t="s" s="14">
        <v>150</v>
      </c>
      <c r="D115" s="15">
        <v>2990</v>
      </c>
      <c r="E115" s="15">
        <v>18</v>
      </c>
      <c r="F115" s="15">
        <f>D115*(100-E115)/100</f>
        <v>2451.8</v>
      </c>
      <c r="G115" s="15">
        <v>20</v>
      </c>
      <c r="H115" t="s" s="13">
        <v>28</v>
      </c>
      <c r="I115" s="15">
        <v>1344</v>
      </c>
      <c r="J115" s="15">
        <v>150</v>
      </c>
      <c r="K115" s="15">
        <f>I115*1.04+J115</f>
        <v>1547.76</v>
      </c>
      <c r="L115" s="15">
        <f>F115-K115</f>
        <v>904.04</v>
      </c>
      <c r="M115" s="15">
        <f>100*L115/K115</f>
        <v>58.4095725435468</v>
      </c>
      <c r="N115" s="15">
        <v>1943</v>
      </c>
      <c r="O115" s="15">
        <v>1587</v>
      </c>
      <c r="P115" s="15">
        <f>1-(N115/D115)</f>
        <v>0.350167224080268</v>
      </c>
      <c r="Q115" s="15">
        <f>O115-K115</f>
        <v>39.24</v>
      </c>
      <c r="R115" s="15">
        <f>(Q115/K115*100)</f>
        <v>2.53527678709878</v>
      </c>
      <c r="S115" s="16"/>
      <c r="T115" s="16"/>
      <c r="U115" s="16"/>
      <c r="V115" s="16"/>
    </row>
    <row r="116" ht="51" customHeight="1">
      <c r="A116" t="s" s="93">
        <v>149</v>
      </c>
      <c r="B116" t="s" s="33">
        <v>37</v>
      </c>
      <c r="C116" t="s" s="34">
        <v>150</v>
      </c>
      <c r="D116" s="35">
        <v>2990</v>
      </c>
      <c r="E116" s="35">
        <v>18</v>
      </c>
      <c r="F116" s="35">
        <f>D116*(100-E116)/100</f>
        <v>2451.8</v>
      </c>
      <c r="G116" s="35">
        <v>20</v>
      </c>
      <c r="H116" t="s" s="33">
        <v>28</v>
      </c>
      <c r="I116" s="35">
        <v>1344</v>
      </c>
      <c r="J116" s="35">
        <v>150</v>
      </c>
      <c r="K116" s="35">
        <f>I116*1.04+J116</f>
        <v>1547.76</v>
      </c>
      <c r="L116" s="35">
        <f>F116-K116</f>
        <v>904.04</v>
      </c>
      <c r="M116" s="35">
        <f>100*L116/K116</f>
        <v>58.4095725435468</v>
      </c>
      <c r="N116" s="36"/>
      <c r="O116" s="36"/>
      <c r="P116" s="35">
        <f>1-(N116/D116)</f>
        <v>1</v>
      </c>
      <c r="Q116" s="35">
        <f>O116-K116</f>
        <v>-1547.76</v>
      </c>
      <c r="R116" s="35">
        <f>(Q116/K116*100)</f>
        <v>-100</v>
      </c>
      <c r="S116" s="36"/>
      <c r="T116" s="36"/>
      <c r="U116" s="36"/>
      <c r="V116" s="36"/>
    </row>
    <row r="117" ht="63" customHeight="1">
      <c r="A117" t="s" s="22">
        <v>151</v>
      </c>
      <c r="B117" t="s" s="23">
        <v>40</v>
      </c>
      <c r="C117" t="s" s="24">
        <v>152</v>
      </c>
      <c r="D117" s="25">
        <v>9000</v>
      </c>
      <c r="E117" s="25">
        <v>18</v>
      </c>
      <c r="F117" s="25">
        <f>D117*(100-E117)/100</f>
        <v>7380</v>
      </c>
      <c r="G117" s="25">
        <v>3</v>
      </c>
      <c r="H117" t="s" s="23">
        <v>28</v>
      </c>
      <c r="I117" s="25">
        <v>2812</v>
      </c>
      <c r="J117" s="25">
        <v>150</v>
      </c>
      <c r="K117" s="25">
        <f>I117*1.04+J117</f>
        <v>3074.48</v>
      </c>
      <c r="L117" s="25">
        <f>F117-K117</f>
        <v>4305.52</v>
      </c>
      <c r="M117" s="25">
        <f>100*L117/K117</f>
        <v>140.040592230231</v>
      </c>
      <c r="N117" s="25">
        <v>5488</v>
      </c>
      <c r="O117" s="25">
        <v>4535</v>
      </c>
      <c r="P117" s="25">
        <f>1-(N117/D117)</f>
        <v>0.390222222222222</v>
      </c>
      <c r="Q117" s="25">
        <f>O117-K117</f>
        <v>1460.52</v>
      </c>
      <c r="R117" s="25">
        <f>(Q117/K117*100)</f>
        <v>47.5046186672218</v>
      </c>
      <c r="S117" s="26"/>
      <c r="T117" s="26"/>
      <c r="U117" s="26"/>
      <c r="V117" s="26"/>
    </row>
    <row r="118" ht="61.55" customHeight="1">
      <c r="A118" t="s" s="9">
        <v>7</v>
      </c>
      <c r="B118" t="s" s="10">
        <v>8</v>
      </c>
      <c r="C118" t="s" s="10">
        <v>9</v>
      </c>
      <c r="D118" t="s" s="10">
        <v>10</v>
      </c>
      <c r="E118" t="s" s="10">
        <v>11</v>
      </c>
      <c r="F118" t="s" s="10">
        <v>12</v>
      </c>
      <c r="G118" t="s" s="10">
        <v>13</v>
      </c>
      <c r="H118" t="s" s="10">
        <v>14</v>
      </c>
      <c r="I118" t="s" s="10">
        <v>15</v>
      </c>
      <c r="J118" t="s" s="10">
        <v>16</v>
      </c>
      <c r="K118" t="s" s="10">
        <v>17</v>
      </c>
      <c r="L118" t="s" s="10">
        <v>18</v>
      </c>
      <c r="M118" t="s" s="10">
        <v>19</v>
      </c>
      <c r="N118" t="s" s="10">
        <v>20</v>
      </c>
      <c r="O118" t="s" s="10">
        <v>21</v>
      </c>
      <c r="P118" t="s" s="10">
        <v>22</v>
      </c>
      <c r="Q118" t="s" s="10">
        <v>23</v>
      </c>
      <c r="R118" t="s" s="10">
        <v>24</v>
      </c>
      <c r="S118" s="11"/>
      <c r="T118" s="11"/>
      <c r="U118" s="11"/>
      <c r="V118" s="11"/>
    </row>
    <row r="119" ht="51" customHeight="1">
      <c r="A119" t="s" s="12">
        <v>153</v>
      </c>
      <c r="B119" t="s" s="13">
        <v>59</v>
      </c>
      <c r="C119" t="s" s="14">
        <v>154</v>
      </c>
      <c r="D119" s="15">
        <v>5300</v>
      </c>
      <c r="E119" s="15">
        <v>18</v>
      </c>
      <c r="F119" s="15">
        <f>D119*(100-E119)/100</f>
        <v>4346</v>
      </c>
      <c r="G119" s="15">
        <v>8</v>
      </c>
      <c r="H119" t="s" s="13">
        <v>28</v>
      </c>
      <c r="I119" s="15">
        <v>1813</v>
      </c>
      <c r="J119" s="15">
        <v>450</v>
      </c>
      <c r="K119" s="15">
        <f>I119*1.04+J119</f>
        <v>2335.52</v>
      </c>
      <c r="L119" s="15">
        <f>F119-K119</f>
        <v>2010.48</v>
      </c>
      <c r="M119" s="15">
        <f>100*L119/K119</f>
        <v>86.0827567308351</v>
      </c>
      <c r="N119" s="15">
        <v>3311</v>
      </c>
      <c r="O119" s="15">
        <v>2600</v>
      </c>
      <c r="P119" s="15">
        <f>1-(N119/D119)</f>
        <v>0.375283018867925</v>
      </c>
      <c r="Q119" s="15">
        <f>O119-K119</f>
        <v>264.48</v>
      </c>
      <c r="R119" s="15">
        <f>(Q119/K119*100)</f>
        <v>11.3242447078167</v>
      </c>
      <c r="S119" s="16"/>
      <c r="T119" s="16"/>
      <c r="U119" s="16"/>
      <c r="V119" s="16"/>
    </row>
    <row r="120" ht="51" customHeight="1">
      <c r="A120" t="s" s="94">
        <v>153</v>
      </c>
      <c r="B120" t="s" s="95">
        <v>59</v>
      </c>
      <c r="C120" t="s" s="96">
        <v>154</v>
      </c>
      <c r="D120" s="97">
        <v>5300</v>
      </c>
      <c r="E120" s="97">
        <v>18</v>
      </c>
      <c r="F120" s="97">
        <f>D120*(100-E120)/100</f>
        <v>4346</v>
      </c>
      <c r="G120" s="97">
        <v>8</v>
      </c>
      <c r="H120" t="s" s="95">
        <v>28</v>
      </c>
      <c r="I120" s="97">
        <v>1813</v>
      </c>
      <c r="J120" s="97">
        <v>450</v>
      </c>
      <c r="K120" s="97">
        <f>I120*1.04+J120</f>
        <v>2335.52</v>
      </c>
      <c r="L120" s="97">
        <f>F120-K120</f>
        <v>2010.48</v>
      </c>
      <c r="M120" s="97">
        <f>100*L120/K120</f>
        <v>86.0827567308351</v>
      </c>
      <c r="N120" s="97">
        <v>2423</v>
      </c>
      <c r="O120" s="97">
        <v>1770</v>
      </c>
      <c r="P120" s="97">
        <f>1-(N120/D120)</f>
        <v>0.542830188679245</v>
      </c>
      <c r="Q120" s="97">
        <f>O120-K120</f>
        <v>-565.52</v>
      </c>
      <c r="R120" s="97">
        <f>(Q120/K120*100)</f>
        <v>-24.213879564294</v>
      </c>
      <c r="S120" s="98"/>
      <c r="T120" s="98"/>
      <c r="U120" s="98"/>
      <c r="V120" s="98"/>
    </row>
    <row r="121" ht="51" customHeight="1">
      <c r="A121" t="s" s="99">
        <v>153</v>
      </c>
      <c r="B121" t="s" s="100">
        <v>59</v>
      </c>
      <c r="C121" t="s" s="101">
        <v>154</v>
      </c>
      <c r="D121" s="102">
        <v>5300</v>
      </c>
      <c r="E121" s="102">
        <v>18</v>
      </c>
      <c r="F121" s="102">
        <f>D121*(100-E121)/100</f>
        <v>4346</v>
      </c>
      <c r="G121" s="102">
        <v>8</v>
      </c>
      <c r="H121" t="s" s="100">
        <v>28</v>
      </c>
      <c r="I121" s="102">
        <v>1813</v>
      </c>
      <c r="J121" s="102">
        <v>450</v>
      </c>
      <c r="K121" s="102">
        <f>I121*1.04+J121</f>
        <v>2335.52</v>
      </c>
      <c r="L121" s="102">
        <f>F121-K121</f>
        <v>2010.48</v>
      </c>
      <c r="M121" s="102">
        <f>100*L121/K121</f>
        <v>86.0827567308351</v>
      </c>
      <c r="N121" s="102">
        <v>2328</v>
      </c>
      <c r="O121" s="102">
        <v>1689</v>
      </c>
      <c r="P121" s="102">
        <f>1-(N121/D121)</f>
        <v>0.560754716981132</v>
      </c>
      <c r="Q121" s="102">
        <f>O121-K121</f>
        <v>-646.52</v>
      </c>
      <c r="R121" s="102">
        <f>(Q121/K121*100)</f>
        <v>-27.6820579571145</v>
      </c>
      <c r="S121" s="103"/>
      <c r="T121" s="103"/>
      <c r="U121" s="103"/>
      <c r="V121" s="103"/>
    </row>
    <row r="122" ht="72.6" customHeight="1">
      <c r="A122" t="s" s="43">
        <v>155</v>
      </c>
      <c r="B122" t="s" s="23">
        <v>59</v>
      </c>
      <c r="C122" t="s" s="24">
        <v>156</v>
      </c>
      <c r="D122" s="25">
        <v>4770</v>
      </c>
      <c r="E122" s="25">
        <v>18</v>
      </c>
      <c r="F122" s="25">
        <f>D122*(100-E122)/100</f>
        <v>3911.4</v>
      </c>
      <c r="G122" s="25">
        <v>10</v>
      </c>
      <c r="H122" t="s" s="23">
        <v>35</v>
      </c>
      <c r="I122" s="25">
        <v>1244</v>
      </c>
      <c r="J122" s="25">
        <v>450</v>
      </c>
      <c r="K122" s="25">
        <f>I122*1.04+J122</f>
        <v>1743.76</v>
      </c>
      <c r="L122" s="25">
        <f>F122-K122</f>
        <v>2167.64</v>
      </c>
      <c r="M122" s="25">
        <f>100*L122/K122</f>
        <v>124.308391062990</v>
      </c>
      <c r="N122" s="25">
        <v>4393</v>
      </c>
      <c r="O122" s="25">
        <v>3525</v>
      </c>
      <c r="P122" s="25">
        <f>1-(N122/D122)</f>
        <v>0.0790356394129979</v>
      </c>
      <c r="Q122" s="25">
        <f>O122-K122</f>
        <v>1781.24</v>
      </c>
      <c r="R122" s="25">
        <f>(Q122/K122*100)</f>
        <v>102.149378354819</v>
      </c>
      <c r="S122" s="26"/>
      <c r="T122" s="26"/>
      <c r="U122" s="26"/>
      <c r="V122" s="26"/>
    </row>
    <row r="123" ht="72.6" customHeight="1">
      <c r="A123" t="s" s="43">
        <v>155</v>
      </c>
      <c r="B123" t="s" s="23">
        <v>59</v>
      </c>
      <c r="C123" t="s" s="24">
        <v>156</v>
      </c>
      <c r="D123" s="25">
        <v>4770</v>
      </c>
      <c r="E123" s="25">
        <v>18</v>
      </c>
      <c r="F123" s="25">
        <f>D123*(100-E123)/100</f>
        <v>3911.4</v>
      </c>
      <c r="G123" s="25">
        <v>10</v>
      </c>
      <c r="H123" t="s" s="23">
        <v>35</v>
      </c>
      <c r="I123" s="25">
        <v>1244</v>
      </c>
      <c r="J123" s="25">
        <v>450</v>
      </c>
      <c r="K123" s="25">
        <f>I123*1.04+J123</f>
        <v>1743.76</v>
      </c>
      <c r="L123" s="25">
        <f>F123-K123</f>
        <v>2167.64</v>
      </c>
      <c r="M123" s="25">
        <f>100*L123/K123</f>
        <v>124.308391062990</v>
      </c>
      <c r="N123" s="25">
        <v>3838</v>
      </c>
      <c r="O123" s="25">
        <v>3053</v>
      </c>
      <c r="P123" s="25">
        <f>1-(N123/D123)</f>
        <v>0.19538784067086</v>
      </c>
      <c r="Q123" s="25">
        <f>O123-K123</f>
        <v>1309.24</v>
      </c>
      <c r="R123" s="25">
        <f>(Q123/K123*100)</f>
        <v>75.0814332247557</v>
      </c>
      <c r="S123" s="26"/>
      <c r="T123" s="26"/>
      <c r="U123" s="26"/>
      <c r="V123" s="26"/>
    </row>
    <row r="124" ht="72.6" customHeight="1">
      <c r="A124" t="s" s="43">
        <v>155</v>
      </c>
      <c r="B124" t="s" s="23">
        <v>59</v>
      </c>
      <c r="C124" t="s" s="24">
        <v>156</v>
      </c>
      <c r="D124" s="25">
        <v>4770</v>
      </c>
      <c r="E124" s="25">
        <v>18</v>
      </c>
      <c r="F124" s="25">
        <f>D124*(100-E124)/100</f>
        <v>3911.4</v>
      </c>
      <c r="G124" s="25">
        <v>10</v>
      </c>
      <c r="H124" t="s" s="23">
        <v>35</v>
      </c>
      <c r="I124" s="25">
        <v>1244</v>
      </c>
      <c r="J124" s="25">
        <v>450</v>
      </c>
      <c r="K124" s="25">
        <f>I124*1.04+J124</f>
        <v>1743.76</v>
      </c>
      <c r="L124" s="25">
        <f>F124-K124</f>
        <v>2167.64</v>
      </c>
      <c r="M124" s="25">
        <f>100*L124/K124</f>
        <v>124.308391062990</v>
      </c>
      <c r="N124" s="25">
        <v>3687</v>
      </c>
      <c r="O124" s="25">
        <v>2925</v>
      </c>
      <c r="P124" s="25">
        <f>1-(N124/D124)</f>
        <v>0.227044025157233</v>
      </c>
      <c r="Q124" s="25">
        <f>O124-K124</f>
        <v>1181.24</v>
      </c>
      <c r="R124" s="25">
        <f>(Q124/K124*100)</f>
        <v>67.74097352846719</v>
      </c>
      <c r="S124" s="26"/>
      <c r="T124" s="26"/>
      <c r="U124" s="26"/>
      <c r="V124" s="26"/>
    </row>
    <row r="125" ht="72.6" customHeight="1">
      <c r="A125" t="s" s="43">
        <v>155</v>
      </c>
      <c r="B125" t="s" s="23">
        <v>59</v>
      </c>
      <c r="C125" t="s" s="24">
        <v>156</v>
      </c>
      <c r="D125" s="25">
        <v>4770</v>
      </c>
      <c r="E125" s="25">
        <v>18</v>
      </c>
      <c r="F125" s="25">
        <f>D125*(100-E125)/100</f>
        <v>3911.4</v>
      </c>
      <c r="G125" s="25">
        <v>10</v>
      </c>
      <c r="H125" t="s" s="23">
        <v>35</v>
      </c>
      <c r="I125" s="25">
        <v>1244</v>
      </c>
      <c r="J125" s="25">
        <v>450</v>
      </c>
      <c r="K125" s="25">
        <f>I125*1.04+J125</f>
        <v>1743.76</v>
      </c>
      <c r="L125" s="25">
        <f>F125-K125</f>
        <v>2167.64</v>
      </c>
      <c r="M125" s="25">
        <f>100*L125/K125</f>
        <v>124.308391062990</v>
      </c>
      <c r="N125" s="25">
        <v>3648</v>
      </c>
      <c r="O125" s="25">
        <v>2892</v>
      </c>
      <c r="P125" s="25">
        <f>1-(N125/D125)</f>
        <v>0.235220125786164</v>
      </c>
      <c r="Q125" s="25">
        <f>O125-K125</f>
        <v>1148.24</v>
      </c>
      <c r="R125" s="25">
        <f>(Q125/K125*100)</f>
        <v>65.8485112630178</v>
      </c>
      <c r="S125" s="26"/>
      <c r="T125" s="26"/>
      <c r="U125" s="26"/>
      <c r="V125" s="26"/>
    </row>
    <row r="126" ht="51" customHeight="1">
      <c r="A126" t="s" s="22">
        <v>157</v>
      </c>
      <c r="B126" t="s" s="23">
        <v>64</v>
      </c>
      <c r="C126" t="s" s="24">
        <v>158</v>
      </c>
      <c r="D126" s="25">
        <v>4470</v>
      </c>
      <c r="E126" s="25">
        <v>18</v>
      </c>
      <c r="F126" s="25">
        <f>D126*(100-E126)/100</f>
        <v>3665.4</v>
      </c>
      <c r="G126" s="25">
        <v>2</v>
      </c>
      <c r="H126" t="s" s="23">
        <v>28</v>
      </c>
      <c r="I126" s="25">
        <v>1820</v>
      </c>
      <c r="J126" s="25">
        <v>380</v>
      </c>
      <c r="K126" s="25">
        <f>I126*1.04+J126</f>
        <v>2272.8</v>
      </c>
      <c r="L126" s="25">
        <f>F126-K126</f>
        <v>1392.6</v>
      </c>
      <c r="M126" s="25">
        <f>100*L126/K126</f>
        <v>61.272439281943</v>
      </c>
      <c r="N126" s="25">
        <v>4143</v>
      </c>
      <c r="O126" s="25">
        <v>3316</v>
      </c>
      <c r="P126" s="25">
        <f>1-(N126/D126)</f>
        <v>0.0731543624161074</v>
      </c>
      <c r="Q126" s="25">
        <f>O126-K126</f>
        <v>1043.2</v>
      </c>
      <c r="R126" s="25">
        <f>(Q126/K126*100)</f>
        <v>45.8993312214009</v>
      </c>
      <c r="S126" s="26"/>
      <c r="T126" s="26"/>
      <c r="U126" s="26"/>
      <c r="V126" s="26"/>
    </row>
    <row r="127" ht="58.6" customHeight="1">
      <c r="A127" t="s" s="42">
        <v>159</v>
      </c>
      <c r="B127" t="s" s="13">
        <v>59</v>
      </c>
      <c r="C127" t="s" s="14">
        <v>160</v>
      </c>
      <c r="D127" s="15">
        <v>3608</v>
      </c>
      <c r="E127" s="15">
        <v>18</v>
      </c>
      <c r="F127" s="15">
        <f>D127*(100-E127)/100</f>
        <v>2958.56</v>
      </c>
      <c r="G127" s="15">
        <v>4</v>
      </c>
      <c r="H127" t="s" s="13">
        <v>35</v>
      </c>
      <c r="I127" s="15">
        <v>1188</v>
      </c>
      <c r="J127" s="15">
        <v>530</v>
      </c>
      <c r="K127" s="15">
        <f>I127*1.04+J127</f>
        <v>1765.52</v>
      </c>
      <c r="L127" s="15">
        <f>F127-K127</f>
        <v>1193.04</v>
      </c>
      <c r="M127" s="15">
        <f>100*L127/K127</f>
        <v>67.5744256649599</v>
      </c>
      <c r="N127" s="15">
        <v>3113</v>
      </c>
      <c r="O127" s="15">
        <v>2433</v>
      </c>
      <c r="P127" s="15">
        <f>1-(N127/D127)</f>
        <v>0.13719512195122</v>
      </c>
      <c r="Q127" s="15">
        <f>O127-K127</f>
        <v>667.48</v>
      </c>
      <c r="R127" s="15">
        <f>(Q127/K127*100)</f>
        <v>37.8064253024605</v>
      </c>
      <c r="S127" s="16"/>
      <c r="T127" s="16"/>
      <c r="U127" s="16"/>
      <c r="V127" s="16"/>
    </row>
    <row r="128" ht="58.6" customHeight="1">
      <c r="A128" t="s" s="42">
        <v>159</v>
      </c>
      <c r="B128" t="s" s="13">
        <v>59</v>
      </c>
      <c r="C128" t="s" s="14">
        <v>160</v>
      </c>
      <c r="D128" s="15">
        <v>3608</v>
      </c>
      <c r="E128" s="15">
        <v>18</v>
      </c>
      <c r="F128" s="15">
        <f>D128*(100-E128)/100</f>
        <v>2958.56</v>
      </c>
      <c r="G128" s="15">
        <v>4</v>
      </c>
      <c r="H128" t="s" s="13">
        <v>35</v>
      </c>
      <c r="I128" s="15">
        <v>1188</v>
      </c>
      <c r="J128" s="15">
        <v>530</v>
      </c>
      <c r="K128" s="15">
        <f>I128*1.04+J128</f>
        <v>1765.52</v>
      </c>
      <c r="L128" s="15">
        <f>F128-K128</f>
        <v>1193.04</v>
      </c>
      <c r="M128" s="15">
        <f>100*L128/K128</f>
        <v>67.5744256649599</v>
      </c>
      <c r="N128" s="15">
        <v>3113</v>
      </c>
      <c r="O128" s="15">
        <v>2433</v>
      </c>
      <c r="P128" s="15">
        <f>1-(N128/D128)</f>
        <v>0.13719512195122</v>
      </c>
      <c r="Q128" s="15">
        <f>O128-K128</f>
        <v>667.48</v>
      </c>
      <c r="R128" s="15">
        <f>(Q128/K128*100)</f>
        <v>37.8064253024605</v>
      </c>
      <c r="S128" s="16"/>
      <c r="T128" s="16"/>
      <c r="U128" s="16"/>
      <c r="V128" s="16"/>
    </row>
    <row r="129" ht="61.55" customHeight="1">
      <c r="A129" t="s" s="9">
        <v>7</v>
      </c>
      <c r="B129" t="s" s="10">
        <v>8</v>
      </c>
      <c r="C129" t="s" s="10">
        <v>9</v>
      </c>
      <c r="D129" t="s" s="10">
        <v>10</v>
      </c>
      <c r="E129" t="s" s="10">
        <v>11</v>
      </c>
      <c r="F129" t="s" s="10">
        <v>12</v>
      </c>
      <c r="G129" t="s" s="10">
        <v>13</v>
      </c>
      <c r="H129" t="s" s="10">
        <v>14</v>
      </c>
      <c r="I129" t="s" s="10">
        <v>15</v>
      </c>
      <c r="J129" t="s" s="10">
        <v>16</v>
      </c>
      <c r="K129" t="s" s="10">
        <v>17</v>
      </c>
      <c r="L129" t="s" s="10">
        <v>18</v>
      </c>
      <c r="M129" t="s" s="10">
        <v>19</v>
      </c>
      <c r="N129" t="s" s="10">
        <v>20</v>
      </c>
      <c r="O129" t="s" s="10">
        <v>21</v>
      </c>
      <c r="P129" t="s" s="10">
        <v>22</v>
      </c>
      <c r="Q129" t="s" s="10">
        <v>23</v>
      </c>
      <c r="R129" t="s" s="10">
        <v>24</v>
      </c>
      <c r="S129" s="11"/>
      <c r="T129" s="11"/>
      <c r="U129" s="11"/>
      <c r="V129" s="11"/>
    </row>
    <row r="130" ht="30.6" customHeight="1">
      <c r="A130" t="s" s="69">
        <v>53</v>
      </c>
      <c r="B130" t="s" s="28">
        <v>40</v>
      </c>
      <c r="C130" t="s" s="46">
        <v>54</v>
      </c>
      <c r="D130" s="30">
        <v>3090</v>
      </c>
      <c r="E130" s="30">
        <v>18</v>
      </c>
      <c r="F130" s="30">
        <f>D130*(100-E130)/100</f>
        <v>2533.8</v>
      </c>
      <c r="G130" s="30">
        <v>6</v>
      </c>
      <c r="H130" t="s" s="28">
        <v>35</v>
      </c>
      <c r="I130" s="30">
        <v>992</v>
      </c>
      <c r="J130" s="30">
        <v>150</v>
      </c>
      <c r="K130" s="30">
        <f>I130*1.04+J130</f>
        <v>1181.68</v>
      </c>
      <c r="L130" s="30">
        <f>F130-K130</f>
        <v>1352.12</v>
      </c>
      <c r="M130" s="30">
        <f>100*L130/K130</f>
        <v>114.423532597658</v>
      </c>
      <c r="N130" s="30">
        <v>2631</v>
      </c>
      <c r="O130" s="30">
        <v>2171</v>
      </c>
      <c r="P130" s="30">
        <f>1-(N130/D130)</f>
        <v>0.148543689320388</v>
      </c>
      <c r="Q130" s="30">
        <f>O130-K130</f>
        <v>989.3200000000001</v>
      </c>
      <c r="R130" s="30">
        <f>(Q130/K130*100)</f>
        <v>83.7214812808882</v>
      </c>
      <c r="S130" s="31"/>
      <c r="T130" s="31"/>
      <c r="U130" s="31"/>
      <c r="V130" s="31"/>
    </row>
    <row r="131" ht="30.6" customHeight="1">
      <c r="A131" t="s" s="43">
        <v>53</v>
      </c>
      <c r="B131" t="s" s="23">
        <v>40</v>
      </c>
      <c r="C131" t="s" s="24">
        <v>54</v>
      </c>
      <c r="D131" s="25">
        <v>3090</v>
      </c>
      <c r="E131" s="25">
        <v>18</v>
      </c>
      <c r="F131" s="25">
        <f>D131*(100-E131)/100</f>
        <v>2533.8</v>
      </c>
      <c r="G131" s="25">
        <v>6</v>
      </c>
      <c r="H131" t="s" s="23">
        <v>35</v>
      </c>
      <c r="I131" s="25">
        <v>992</v>
      </c>
      <c r="J131" s="25">
        <v>150</v>
      </c>
      <c r="K131" s="25">
        <f>I131*1.04+J131</f>
        <v>1181.68</v>
      </c>
      <c r="L131" s="25">
        <f>F131-K131</f>
        <v>1352.12</v>
      </c>
      <c r="M131" s="25">
        <f>100*L131/K131</f>
        <v>114.423532597658</v>
      </c>
      <c r="N131" s="25">
        <v>2218</v>
      </c>
      <c r="O131" s="25">
        <v>1755</v>
      </c>
      <c r="P131" s="25">
        <f>1-(N131/D131)</f>
        <v>0.282200647249191</v>
      </c>
      <c r="Q131" s="25">
        <f>O131-K131</f>
        <v>573.3200000000001</v>
      </c>
      <c r="R131" s="25">
        <f>(Q131/K131*100)</f>
        <v>48.5173651073049</v>
      </c>
      <c r="S131" s="26"/>
      <c r="T131" s="26"/>
      <c r="U131" s="26"/>
      <c r="V131" s="26"/>
    </row>
    <row r="132" ht="63" customHeight="1">
      <c r="A132" t="s" s="12">
        <v>161</v>
      </c>
      <c r="B132" t="s" s="13">
        <v>162</v>
      </c>
      <c r="C132" t="s" s="14">
        <v>163</v>
      </c>
      <c r="D132" s="15">
        <v>17400</v>
      </c>
      <c r="E132" s="15">
        <v>13</v>
      </c>
      <c r="F132" s="15">
        <f>D132*(100-E132)/100</f>
        <v>15138</v>
      </c>
      <c r="G132" s="15">
        <v>4</v>
      </c>
      <c r="H132" t="s" s="13">
        <v>28</v>
      </c>
      <c r="I132" s="15">
        <v>7790</v>
      </c>
      <c r="J132" s="15">
        <v>300</v>
      </c>
      <c r="K132" s="15">
        <f>I132*1.04+J132</f>
        <v>8401.6</v>
      </c>
      <c r="L132" s="15">
        <f>F132-K132</f>
        <v>6736.4</v>
      </c>
      <c r="M132" s="15">
        <f>100*L132/K132</f>
        <v>80.1799657208151</v>
      </c>
      <c r="N132" s="15">
        <v>10888</v>
      </c>
      <c r="O132" s="15">
        <v>9766</v>
      </c>
      <c r="P132" s="15">
        <f>1-(N132/D132)</f>
        <v>0.374252873563218</v>
      </c>
      <c r="Q132" s="15">
        <f>O132-K132</f>
        <v>1364.4</v>
      </c>
      <c r="R132" s="15">
        <f>(Q132/K132*100)</f>
        <v>16.2397638545039</v>
      </c>
      <c r="S132" s="16"/>
      <c r="T132" s="16"/>
      <c r="U132" s="16"/>
      <c r="V132" s="16"/>
    </row>
    <row r="133" ht="75" customHeight="1">
      <c r="A133" t="s" s="68">
        <v>164</v>
      </c>
      <c r="B133" t="s" s="63">
        <v>40</v>
      </c>
      <c r="C133" t="s" s="64">
        <v>165</v>
      </c>
      <c r="D133" s="65">
        <v>2240</v>
      </c>
      <c r="E133" s="65">
        <v>18</v>
      </c>
      <c r="F133" s="65">
        <f>D133*(100-E133)/100</f>
        <v>1836.8</v>
      </c>
      <c r="G133" s="65">
        <v>5</v>
      </c>
      <c r="H133" t="s" s="63">
        <v>28</v>
      </c>
      <c r="I133" s="65">
        <v>824</v>
      </c>
      <c r="J133" s="65">
        <v>100</v>
      </c>
      <c r="K133" s="65">
        <f>I133*1.04+J133</f>
        <v>956.96</v>
      </c>
      <c r="L133" s="65">
        <f>F133-K133</f>
        <v>879.84</v>
      </c>
      <c r="M133" s="65">
        <f>100*L133/K133</f>
        <v>91.9411469653904</v>
      </c>
      <c r="N133" s="65">
        <v>1358</v>
      </c>
      <c r="O133" s="65">
        <v>1089</v>
      </c>
      <c r="P133" s="65">
        <f>1-(N133/D133)</f>
        <v>0.39375</v>
      </c>
      <c r="Q133" s="65">
        <f>O133-K133</f>
        <v>132.04</v>
      </c>
      <c r="R133" s="65">
        <f>(Q133/K133*100)</f>
        <v>13.7978598896506</v>
      </c>
      <c r="S133" s="66"/>
      <c r="T133" s="66"/>
      <c r="U133" s="66"/>
      <c r="V133" s="66"/>
    </row>
    <row r="134" ht="75" customHeight="1">
      <c r="A134" t="s" s="99">
        <v>164</v>
      </c>
      <c r="B134" t="s" s="100">
        <v>40</v>
      </c>
      <c r="C134" t="s" s="101">
        <v>165</v>
      </c>
      <c r="D134" s="102">
        <v>2240</v>
      </c>
      <c r="E134" s="102">
        <v>18</v>
      </c>
      <c r="F134" s="102">
        <f>D134*(100-E134)/100</f>
        <v>1836.8</v>
      </c>
      <c r="G134" s="102">
        <v>5</v>
      </c>
      <c r="H134" t="s" s="100">
        <v>28</v>
      </c>
      <c r="I134" s="102">
        <v>824</v>
      </c>
      <c r="J134" s="102">
        <v>100</v>
      </c>
      <c r="K134" s="102">
        <f>I134*1.04+J134</f>
        <v>956.96</v>
      </c>
      <c r="L134" s="102">
        <f>F134-K134</f>
        <v>879.84</v>
      </c>
      <c r="M134" s="102">
        <f>100*L134/K134</f>
        <v>91.9411469653904</v>
      </c>
      <c r="N134" s="102">
        <v>1133</v>
      </c>
      <c r="O134" s="102">
        <v>898</v>
      </c>
      <c r="P134" s="102">
        <f>1-(N134/D134)</f>
        <v>0.494196428571429</v>
      </c>
      <c r="Q134" s="102">
        <f>O134-K134</f>
        <v>-58.96</v>
      </c>
      <c r="R134" s="102">
        <f>(Q134/K134*100)</f>
        <v>-6.16117706069219</v>
      </c>
      <c r="S134" s="103"/>
      <c r="T134" s="103"/>
      <c r="U134" s="103"/>
      <c r="V134" s="103"/>
    </row>
    <row r="135" ht="51" customHeight="1">
      <c r="A135" t="s" s="22">
        <v>76</v>
      </c>
      <c r="B135" t="s" s="23">
        <v>64</v>
      </c>
      <c r="C135" t="s" s="24">
        <v>77</v>
      </c>
      <c r="D135" s="25">
        <v>4846</v>
      </c>
      <c r="E135" s="25">
        <v>18</v>
      </c>
      <c r="F135" s="25">
        <f>D135*(100-E135)/100</f>
        <v>3973.72</v>
      </c>
      <c r="G135" s="25">
        <v>7</v>
      </c>
      <c r="H135" t="s" s="23">
        <v>28</v>
      </c>
      <c r="I135" s="25">
        <v>1702</v>
      </c>
      <c r="J135" s="25">
        <v>450</v>
      </c>
      <c r="K135" s="25">
        <f>I135*1.04+J135</f>
        <v>2220.08</v>
      </c>
      <c r="L135" s="25">
        <f>F135-K135</f>
        <v>1753.64</v>
      </c>
      <c r="M135" s="25">
        <f>100*L135/K135</f>
        <v>78.9899463082411</v>
      </c>
      <c r="N135" s="25">
        <v>4748</v>
      </c>
      <c r="O135" s="25">
        <v>3827</v>
      </c>
      <c r="P135" s="25">
        <f>1-(N135/D135)</f>
        <v>0.0202228642179117</v>
      </c>
      <c r="Q135" s="25">
        <f>O135-K135</f>
        <v>1606.92</v>
      </c>
      <c r="R135" s="25">
        <f>(Q135/K135*100)</f>
        <v>72.38117545313681</v>
      </c>
      <c r="S135" s="26"/>
      <c r="T135" s="26"/>
      <c r="U135" s="26"/>
      <c r="V135" s="26"/>
    </row>
    <row r="136" ht="58.6" customHeight="1">
      <c r="A136" t="s" s="42">
        <v>166</v>
      </c>
      <c r="B136" t="s" s="13">
        <v>47</v>
      </c>
      <c r="C136" t="s" s="14">
        <v>167</v>
      </c>
      <c r="D136" s="15">
        <v>2890</v>
      </c>
      <c r="E136" s="15">
        <v>18</v>
      </c>
      <c r="F136" s="15">
        <f>D136*(100-E136)/100</f>
        <v>2369.8</v>
      </c>
      <c r="G136" s="15">
        <v>10</v>
      </c>
      <c r="H136" t="s" s="13">
        <v>35</v>
      </c>
      <c r="I136" s="15">
        <v>1082</v>
      </c>
      <c r="J136" s="15">
        <v>150</v>
      </c>
      <c r="K136" s="15">
        <f>I136*1.04+J136</f>
        <v>1275.28</v>
      </c>
      <c r="L136" s="15">
        <f>F136-K136</f>
        <v>1094.52</v>
      </c>
      <c r="M136" s="15">
        <f>100*L136/K136</f>
        <v>85.8258578508249</v>
      </c>
      <c r="N136" s="15">
        <v>2217</v>
      </c>
      <c r="O136" s="15">
        <v>1816</v>
      </c>
      <c r="P136" s="15">
        <f>1-(N136/D136)</f>
        <v>0.232871972318339</v>
      </c>
      <c r="Q136" s="15">
        <f>O136-K136</f>
        <v>540.72</v>
      </c>
      <c r="R136" s="15">
        <f>(Q136/K136*100)</f>
        <v>42.4001003701148</v>
      </c>
      <c r="S136" s="16"/>
      <c r="T136" s="16"/>
      <c r="U136" s="16"/>
      <c r="V136" s="16"/>
    </row>
    <row r="137" ht="45" customHeight="1">
      <c r="A137" t="s" s="104">
        <v>168</v>
      </c>
      <c r="B137" t="s" s="105">
        <v>47</v>
      </c>
      <c r="C137" t="s" s="14">
        <v>167</v>
      </c>
      <c r="D137" s="106">
        <v>2890</v>
      </c>
      <c r="E137" s="106">
        <v>18</v>
      </c>
      <c r="F137" s="106">
        <f>D137*(100-E137)/100</f>
        <v>2369.8</v>
      </c>
      <c r="G137" s="106">
        <v>10</v>
      </c>
      <c r="H137" t="s" s="105">
        <v>35</v>
      </c>
      <c r="I137" s="106">
        <v>1082</v>
      </c>
      <c r="J137" s="106">
        <v>150</v>
      </c>
      <c r="K137" s="106">
        <f>I137*1.04+J137</f>
        <v>1275.28</v>
      </c>
      <c r="L137" s="106">
        <f>F137-K137</f>
        <v>1094.52</v>
      </c>
      <c r="M137" s="106">
        <f>100*L137/K137</f>
        <v>85.8258578508249</v>
      </c>
      <c r="N137" s="106">
        <v>2171</v>
      </c>
      <c r="O137" s="106">
        <v>1780</v>
      </c>
      <c r="P137" s="106">
        <f>1-(N137/D137)</f>
        <v>0.24878892733564</v>
      </c>
      <c r="Q137" s="106">
        <f>O137-K137</f>
        <v>504.72</v>
      </c>
      <c r="R137" s="106">
        <f>(Q137/K137*100)</f>
        <v>39.5771908914121</v>
      </c>
      <c r="S137" s="107"/>
      <c r="T137" s="107"/>
      <c r="U137" s="107"/>
      <c r="V137" s="107"/>
    </row>
    <row r="138" ht="27" customHeight="1">
      <c r="A138" t="s" s="22">
        <v>169</v>
      </c>
      <c r="B138" t="s" s="23">
        <v>111</v>
      </c>
      <c r="C138" t="s" s="24">
        <v>170</v>
      </c>
      <c r="D138" s="25">
        <v>2320</v>
      </c>
      <c r="E138" s="25">
        <v>18</v>
      </c>
      <c r="F138" s="25">
        <f>D138*(100-E138)/100</f>
        <v>1902.4</v>
      </c>
      <c r="G138" s="25">
        <v>10</v>
      </c>
      <c r="H138" t="s" s="23">
        <v>28</v>
      </c>
      <c r="I138" s="25">
        <v>895</v>
      </c>
      <c r="J138" s="25">
        <v>150</v>
      </c>
      <c r="K138" s="25">
        <f>I138*1.04+J138</f>
        <v>1080.8</v>
      </c>
      <c r="L138" s="25">
        <f>F138-K138</f>
        <v>821.6</v>
      </c>
      <c r="M138" s="25">
        <f>100*L138/K138</f>
        <v>76.0177646188009</v>
      </c>
      <c r="N138" s="25">
        <v>2248</v>
      </c>
      <c r="O138" s="25">
        <v>1833</v>
      </c>
      <c r="P138" s="25">
        <f>1-(N138/D138)</f>
        <v>0.0310344827586207</v>
      </c>
      <c r="Q138" s="25">
        <f>O138-K138</f>
        <v>752.2</v>
      </c>
      <c r="R138" s="25">
        <f>(Q138/K138*100)</f>
        <v>69.59659511472979</v>
      </c>
      <c r="S138" s="26"/>
      <c r="T138" s="26"/>
      <c r="U138" s="26"/>
      <c r="V138" s="26"/>
    </row>
    <row r="139" ht="27" customHeight="1">
      <c r="A139" t="s" s="22">
        <v>169</v>
      </c>
      <c r="B139" t="s" s="23">
        <v>111</v>
      </c>
      <c r="C139" t="s" s="24">
        <v>170</v>
      </c>
      <c r="D139" s="25">
        <v>2320</v>
      </c>
      <c r="E139" s="25">
        <v>18</v>
      </c>
      <c r="F139" s="25">
        <f>D139*(100-E139)/100</f>
        <v>1902.4</v>
      </c>
      <c r="G139" s="25">
        <v>10</v>
      </c>
      <c r="H139" t="s" s="23">
        <v>28</v>
      </c>
      <c r="I139" s="25">
        <v>895</v>
      </c>
      <c r="J139" s="25">
        <v>150</v>
      </c>
      <c r="K139" s="25">
        <f>I139*1.04+J139</f>
        <v>1080.8</v>
      </c>
      <c r="L139" s="25">
        <f>F139-K139</f>
        <v>821.6</v>
      </c>
      <c r="M139" s="25">
        <f>100*L139/K139</f>
        <v>76.0177646188009</v>
      </c>
      <c r="N139" s="25">
        <v>2133</v>
      </c>
      <c r="O139" s="25">
        <v>1735</v>
      </c>
      <c r="P139" s="25">
        <f>1-(N139/D139)</f>
        <v>0.08060344827586211</v>
      </c>
      <c r="Q139" s="25">
        <f>O139-K139</f>
        <v>654.2</v>
      </c>
      <c r="R139" s="25">
        <f>(Q139/K139*100)</f>
        <v>60.5292376017765</v>
      </c>
      <c r="S139" s="26"/>
      <c r="T139" s="26"/>
      <c r="U139" s="26"/>
      <c r="V139" s="26"/>
    </row>
    <row r="140" ht="27" customHeight="1">
      <c r="A140" t="s" s="22">
        <v>169</v>
      </c>
      <c r="B140" t="s" s="23">
        <v>111</v>
      </c>
      <c r="C140" t="s" s="24">
        <v>170</v>
      </c>
      <c r="D140" s="25">
        <v>2320</v>
      </c>
      <c r="E140" s="25">
        <v>18</v>
      </c>
      <c r="F140" s="25">
        <f>D140*(100-E140)/100</f>
        <v>1902.4</v>
      </c>
      <c r="G140" s="25">
        <v>10</v>
      </c>
      <c r="H140" t="s" s="23">
        <v>28</v>
      </c>
      <c r="I140" s="25">
        <v>895</v>
      </c>
      <c r="J140" s="25">
        <v>150</v>
      </c>
      <c r="K140" s="25">
        <f>I140*1.04+J140</f>
        <v>1080.8</v>
      </c>
      <c r="L140" s="25">
        <f>F140-K140</f>
        <v>821.6</v>
      </c>
      <c r="M140" s="25">
        <f>100*L140/K140</f>
        <v>76.0177646188009</v>
      </c>
      <c r="N140" s="25">
        <v>2077</v>
      </c>
      <c r="O140" s="25">
        <v>1687</v>
      </c>
      <c r="P140" s="25">
        <f>1-(N140/D140)</f>
        <v>0.104741379310345</v>
      </c>
      <c r="Q140" s="25">
        <f>O140-K140</f>
        <v>606.2</v>
      </c>
      <c r="R140" s="25">
        <f>(Q140/K140*100)</f>
        <v>56.0880829015544</v>
      </c>
      <c r="S140" s="26"/>
      <c r="T140" s="26"/>
      <c r="U140" s="26"/>
      <c r="V140" s="26"/>
    </row>
    <row r="141" ht="27" customHeight="1">
      <c r="A141" t="s" s="22">
        <v>169</v>
      </c>
      <c r="B141" t="s" s="23">
        <v>111</v>
      </c>
      <c r="C141" t="s" s="24">
        <v>170</v>
      </c>
      <c r="D141" s="25">
        <v>2320</v>
      </c>
      <c r="E141" s="25">
        <v>18</v>
      </c>
      <c r="F141" s="25">
        <f>D141*(100-E141)/100</f>
        <v>1902.4</v>
      </c>
      <c r="G141" s="25">
        <v>10</v>
      </c>
      <c r="H141" t="s" s="23">
        <v>28</v>
      </c>
      <c r="I141" s="25">
        <v>895</v>
      </c>
      <c r="J141" s="25">
        <v>150</v>
      </c>
      <c r="K141" s="25">
        <f>I141*1.04+J141</f>
        <v>1080.8</v>
      </c>
      <c r="L141" s="25">
        <f>F141-K141</f>
        <v>821.6</v>
      </c>
      <c r="M141" s="25">
        <f>100*L141/K141</f>
        <v>76.0177646188009</v>
      </c>
      <c r="N141" s="25">
        <v>2073</v>
      </c>
      <c r="O141" s="25">
        <v>1684</v>
      </c>
      <c r="P141" s="25">
        <f>1-(N141/D141)</f>
        <v>0.106465517241379</v>
      </c>
      <c r="Q141" s="25">
        <f>O141-K141</f>
        <v>603.2</v>
      </c>
      <c r="R141" s="25">
        <f>(Q141/K141*100)</f>
        <v>55.8105107327905</v>
      </c>
      <c r="S141" s="26"/>
      <c r="T141" s="26"/>
      <c r="U141" s="26"/>
      <c r="V141" s="26"/>
    </row>
    <row r="142" ht="27" customHeight="1">
      <c r="A142" t="s" s="22">
        <v>169</v>
      </c>
      <c r="B142" t="s" s="23">
        <v>111</v>
      </c>
      <c r="C142" t="s" s="24">
        <v>170</v>
      </c>
      <c r="D142" s="25">
        <v>2320</v>
      </c>
      <c r="E142" s="25">
        <v>18</v>
      </c>
      <c r="F142" s="25">
        <f>D142*(100-E142)/100</f>
        <v>1902.4</v>
      </c>
      <c r="G142" s="25">
        <v>10</v>
      </c>
      <c r="H142" t="s" s="23">
        <v>28</v>
      </c>
      <c r="I142" s="25">
        <v>895</v>
      </c>
      <c r="J142" s="25">
        <v>150</v>
      </c>
      <c r="K142" s="25">
        <f>I142*1.04+J142</f>
        <v>1080.8</v>
      </c>
      <c r="L142" s="25">
        <f>F142-K142</f>
        <v>821.6</v>
      </c>
      <c r="M142" s="25">
        <f>100*L142/K142</f>
        <v>76.0177646188009</v>
      </c>
      <c r="N142" s="25">
        <v>2073</v>
      </c>
      <c r="O142" s="25">
        <v>1684</v>
      </c>
      <c r="P142" s="25">
        <f>1-(N142/D142)</f>
        <v>0.106465517241379</v>
      </c>
      <c r="Q142" s="25">
        <f>O142-K142</f>
        <v>603.2</v>
      </c>
      <c r="R142" s="25">
        <f>(Q142/K142*100)</f>
        <v>55.8105107327905</v>
      </c>
      <c r="S142" s="26"/>
      <c r="T142" s="26"/>
      <c r="U142" s="26"/>
      <c r="V142" s="26"/>
    </row>
    <row r="143" ht="61.55" customHeight="1">
      <c r="A143" t="s" s="9">
        <v>7</v>
      </c>
      <c r="B143" t="s" s="10">
        <v>8</v>
      </c>
      <c r="C143" t="s" s="10">
        <v>9</v>
      </c>
      <c r="D143" t="s" s="10">
        <v>10</v>
      </c>
      <c r="E143" t="s" s="10">
        <v>11</v>
      </c>
      <c r="F143" t="s" s="10">
        <v>12</v>
      </c>
      <c r="G143" t="s" s="10">
        <v>13</v>
      </c>
      <c r="H143" t="s" s="10">
        <v>14</v>
      </c>
      <c r="I143" t="s" s="10">
        <v>15</v>
      </c>
      <c r="J143" t="s" s="10">
        <v>16</v>
      </c>
      <c r="K143" t="s" s="10">
        <v>17</v>
      </c>
      <c r="L143" t="s" s="10">
        <v>18</v>
      </c>
      <c r="M143" t="s" s="10">
        <v>19</v>
      </c>
      <c r="N143" t="s" s="10">
        <v>20</v>
      </c>
      <c r="O143" t="s" s="10">
        <v>21</v>
      </c>
      <c r="P143" t="s" s="10">
        <v>22</v>
      </c>
      <c r="Q143" t="s" s="10">
        <v>23</v>
      </c>
      <c r="R143" t="s" s="10">
        <v>24</v>
      </c>
      <c r="S143" s="11"/>
      <c r="T143" s="11"/>
      <c r="U143" s="11"/>
      <c r="V143" s="11"/>
    </row>
    <row r="144" ht="86.6" customHeight="1">
      <c r="A144" t="s" s="108">
        <v>32</v>
      </c>
      <c r="B144" t="s" s="23">
        <v>33</v>
      </c>
      <c r="C144" t="s" s="109">
        <v>34</v>
      </c>
      <c r="D144" s="25">
        <v>3400</v>
      </c>
      <c r="E144" s="25">
        <v>18</v>
      </c>
      <c r="F144" s="25">
        <f>D144*(100-E144)/100</f>
        <v>2788</v>
      </c>
      <c r="G144" s="25">
        <v>5</v>
      </c>
      <c r="H144" t="s" s="23">
        <v>28</v>
      </c>
      <c r="I144" s="25">
        <v>731</v>
      </c>
      <c r="J144" s="25">
        <v>150</v>
      </c>
      <c r="K144" s="25">
        <f>I144*1.04+J144</f>
        <v>910.24</v>
      </c>
      <c r="L144" s="25">
        <f>F144-K144</f>
        <v>1877.76</v>
      </c>
      <c r="M144" s="25">
        <f>100*L144/K144</f>
        <v>206.292845842855</v>
      </c>
      <c r="N144" s="25">
        <v>2480</v>
      </c>
      <c r="O144" s="25">
        <v>2043</v>
      </c>
      <c r="P144" s="25">
        <f>1-(N144/D144)</f>
        <v>0.270588235294118</v>
      </c>
      <c r="Q144" s="25">
        <f>O144-K144</f>
        <v>1132.76</v>
      </c>
      <c r="R144" s="25">
        <f>(Q144/K144*100)</f>
        <v>124.446299876956</v>
      </c>
      <c r="S144" s="26"/>
      <c r="T144" s="26"/>
      <c r="U144" s="26"/>
      <c r="V144" s="26"/>
    </row>
    <row r="145" ht="86.6" customHeight="1">
      <c r="A145" t="s" s="108">
        <v>32</v>
      </c>
      <c r="B145" t="s" s="23">
        <v>33</v>
      </c>
      <c r="C145" t="s" s="109">
        <v>34</v>
      </c>
      <c r="D145" s="25">
        <v>3400</v>
      </c>
      <c r="E145" s="25">
        <v>18</v>
      </c>
      <c r="F145" s="25">
        <f>D145*(100-E145)/100</f>
        <v>2788</v>
      </c>
      <c r="G145" s="25">
        <v>5</v>
      </c>
      <c r="H145" t="s" s="23">
        <v>28</v>
      </c>
      <c r="I145" s="25">
        <v>753</v>
      </c>
      <c r="J145" s="25">
        <v>150</v>
      </c>
      <c r="K145" s="25">
        <f>I145*1.04+J145</f>
        <v>933.12</v>
      </c>
      <c r="L145" s="25">
        <f>F145-K145</f>
        <v>1854.88</v>
      </c>
      <c r="M145" s="25">
        <f>100*L145/K145</f>
        <v>198.782578875171</v>
      </c>
      <c r="N145" s="25">
        <v>2480</v>
      </c>
      <c r="O145" s="25">
        <v>2043</v>
      </c>
      <c r="P145" s="25">
        <f>1-(N145/D145)</f>
        <v>0.270588235294118</v>
      </c>
      <c r="Q145" s="25">
        <f>O145-K145</f>
        <v>1109.88</v>
      </c>
      <c r="R145" s="25">
        <f>(Q145/K145*100)</f>
        <v>118.942901234568</v>
      </c>
      <c r="S145" s="26"/>
      <c r="T145" s="26"/>
      <c r="U145" s="26"/>
      <c r="V145" s="26"/>
    </row>
    <row r="146" ht="86.6" customHeight="1">
      <c r="A146" t="s" s="108">
        <v>32</v>
      </c>
      <c r="B146" t="s" s="23">
        <v>33</v>
      </c>
      <c r="C146" t="s" s="109">
        <v>34</v>
      </c>
      <c r="D146" s="25">
        <v>3400</v>
      </c>
      <c r="E146" s="25">
        <v>18</v>
      </c>
      <c r="F146" s="25">
        <f>D146*(100-E146)/100</f>
        <v>2788</v>
      </c>
      <c r="G146" s="25">
        <v>5</v>
      </c>
      <c r="H146" t="s" s="23">
        <v>28</v>
      </c>
      <c r="I146" s="25">
        <v>757</v>
      </c>
      <c r="J146" s="25">
        <v>150</v>
      </c>
      <c r="K146" s="25">
        <f>I146*1.04+J146</f>
        <v>937.28</v>
      </c>
      <c r="L146" s="25">
        <f>F146-K146</f>
        <v>1850.72</v>
      </c>
      <c r="M146" s="25">
        <f>100*L146/K146</f>
        <v>197.456469784910</v>
      </c>
      <c r="N146" s="25">
        <v>2480</v>
      </c>
      <c r="O146" s="25">
        <v>2043</v>
      </c>
      <c r="P146" s="25">
        <f>1-(N146/D146)</f>
        <v>0.270588235294118</v>
      </c>
      <c r="Q146" s="25">
        <f>O146-K146</f>
        <v>1105.72</v>
      </c>
      <c r="R146" s="25">
        <f>(Q146/K146*100)</f>
        <v>117.971150563332</v>
      </c>
      <c r="S146" s="26"/>
      <c r="T146" s="26"/>
      <c r="U146" s="26"/>
      <c r="V146" s="26"/>
    </row>
    <row r="147" ht="18.6" customHeight="1">
      <c r="A147" t="s" s="22">
        <v>171</v>
      </c>
      <c r="B147" s="25">
        <v>360</v>
      </c>
      <c r="C147" t="s" s="24">
        <v>172</v>
      </c>
      <c r="D147" s="25">
        <v>3463</v>
      </c>
      <c r="E147" s="25">
        <v>18</v>
      </c>
      <c r="F147" s="25">
        <f>D147*(100-E147)/100</f>
        <v>2839.66</v>
      </c>
      <c r="G147" s="25">
        <v>6</v>
      </c>
      <c r="H147" t="s" s="23">
        <v>28</v>
      </c>
      <c r="I147" s="25">
        <v>919</v>
      </c>
      <c r="J147" s="25">
        <v>15</v>
      </c>
      <c r="K147" s="25">
        <f>I147*1.04+J147</f>
        <v>970.76</v>
      </c>
      <c r="L147" s="25">
        <f>F147-K147</f>
        <v>1868.9</v>
      </c>
      <c r="M147" s="25">
        <f>100*L147/K147</f>
        <v>192.519263257654</v>
      </c>
      <c r="N147" s="25">
        <v>2978</v>
      </c>
      <c r="O147" s="25">
        <v>2401</v>
      </c>
      <c r="P147" s="25">
        <f>1-(N147/D147)</f>
        <v>0.140051978053711</v>
      </c>
      <c r="Q147" s="25">
        <f>O147-K147</f>
        <v>1430.24</v>
      </c>
      <c r="R147" s="25">
        <f>(Q147/K147*100)</f>
        <v>147.331987308913</v>
      </c>
      <c r="S147" s="26"/>
      <c r="T147" s="26"/>
      <c r="U147" s="26"/>
      <c r="V147" s="26"/>
    </row>
    <row r="148" ht="18.6" customHeight="1">
      <c r="A148" t="s" s="22">
        <v>171</v>
      </c>
      <c r="B148" s="25">
        <v>360</v>
      </c>
      <c r="C148" t="s" s="24">
        <v>172</v>
      </c>
      <c r="D148" s="25">
        <v>3463</v>
      </c>
      <c r="E148" s="25">
        <v>18</v>
      </c>
      <c r="F148" s="25">
        <f>D148*(100-E148)/100</f>
        <v>2839.66</v>
      </c>
      <c r="G148" s="25">
        <v>6</v>
      </c>
      <c r="H148" t="s" s="23">
        <v>28</v>
      </c>
      <c r="I148" s="25">
        <v>1336</v>
      </c>
      <c r="J148" s="25">
        <v>15</v>
      </c>
      <c r="K148" s="25">
        <f>I148*1.04+J148</f>
        <v>1404.44</v>
      </c>
      <c r="L148" s="25">
        <f>F148-K148</f>
        <v>1435.22</v>
      </c>
      <c r="M148" s="25">
        <f>100*L148/K148</f>
        <v>102.191620859560</v>
      </c>
      <c r="N148" s="25">
        <v>2947</v>
      </c>
      <c r="O148" s="25">
        <v>2440</v>
      </c>
      <c r="P148" s="25">
        <f>1-(N148/D148)</f>
        <v>0.149003753970546</v>
      </c>
      <c r="Q148" s="25">
        <f>O148-K148</f>
        <v>1035.56</v>
      </c>
      <c r="R148" s="25">
        <f>(Q148/K148*100)</f>
        <v>73.7347270086298</v>
      </c>
      <c r="S148" s="26"/>
      <c r="T148" s="26"/>
      <c r="U148" s="26"/>
      <c r="V148" s="26"/>
    </row>
    <row r="149" ht="27" customHeight="1">
      <c r="A149" t="s" s="17">
        <v>173</v>
      </c>
      <c r="B149" t="s" s="18">
        <v>33</v>
      </c>
      <c r="C149" t="s" s="19">
        <v>174</v>
      </c>
      <c r="D149" s="20">
        <v>1740</v>
      </c>
      <c r="E149" s="20">
        <v>18</v>
      </c>
      <c r="F149" s="20">
        <f>D149*(100-E149)/100</f>
        <v>1426.8</v>
      </c>
      <c r="G149" s="20">
        <v>12</v>
      </c>
      <c r="H149" t="s" s="18">
        <v>28</v>
      </c>
      <c r="I149" s="20">
        <v>748</v>
      </c>
      <c r="J149" s="20">
        <v>15</v>
      </c>
      <c r="K149" s="20">
        <f>I149*1.04+J149</f>
        <v>792.92</v>
      </c>
      <c r="L149" s="20">
        <f>F149-K149</f>
        <v>633.88</v>
      </c>
      <c r="M149" s="20">
        <f>100*L149/K149</f>
        <v>79.94249104575491</v>
      </c>
      <c r="N149" s="20">
        <v>1627</v>
      </c>
      <c r="O149" s="20">
        <v>1318</v>
      </c>
      <c r="P149" s="20">
        <f>1-(N149/D149)</f>
        <v>0.06494252873563219</v>
      </c>
      <c r="Q149" s="20">
        <f>O149-K149</f>
        <v>525.08</v>
      </c>
      <c r="R149" s="20">
        <f>(Q149/K149*100)</f>
        <v>66.22105634868591</v>
      </c>
      <c r="S149" s="21"/>
      <c r="T149" s="21"/>
      <c r="U149" s="21"/>
      <c r="V149" s="21"/>
    </row>
    <row r="150" ht="27" customHeight="1">
      <c r="A150" t="s" s="17">
        <v>173</v>
      </c>
      <c r="B150" t="s" s="18">
        <v>33</v>
      </c>
      <c r="C150" t="s" s="19">
        <v>174</v>
      </c>
      <c r="D150" s="20">
        <v>1740</v>
      </c>
      <c r="E150" s="20">
        <v>18</v>
      </c>
      <c r="F150" s="20">
        <f>D150*(100-E150)/100</f>
        <v>1426.8</v>
      </c>
      <c r="G150" s="20">
        <v>12</v>
      </c>
      <c r="H150" t="s" s="18">
        <v>28</v>
      </c>
      <c r="I150" s="20">
        <v>748</v>
      </c>
      <c r="J150" s="20">
        <v>15</v>
      </c>
      <c r="K150" s="20">
        <f>I150*1.04+J150</f>
        <v>792.92</v>
      </c>
      <c r="L150" s="20">
        <f>F150-K150</f>
        <v>633.88</v>
      </c>
      <c r="M150" s="20">
        <f>100*L150/K150</f>
        <v>79.94249104575491</v>
      </c>
      <c r="N150" s="20">
        <v>1623</v>
      </c>
      <c r="O150" s="20">
        <v>1315</v>
      </c>
      <c r="P150" s="20">
        <f>1-(N150/D150)</f>
        <v>0.0672413793103448</v>
      </c>
      <c r="Q150" s="20">
        <f>O150-K150</f>
        <v>522.08</v>
      </c>
      <c r="R150" s="20">
        <f>(Q150/K150*100)</f>
        <v>65.8427079654946</v>
      </c>
      <c r="S150" s="21"/>
      <c r="T150" s="21"/>
      <c r="U150" s="21"/>
      <c r="V150" s="21"/>
    </row>
    <row r="151" ht="27" customHeight="1">
      <c r="A151" t="s" s="22">
        <v>173</v>
      </c>
      <c r="B151" t="s" s="23">
        <v>33</v>
      </c>
      <c r="C151" t="s" s="24">
        <v>174</v>
      </c>
      <c r="D151" s="25">
        <v>1740</v>
      </c>
      <c r="E151" s="25">
        <v>18</v>
      </c>
      <c r="F151" s="25">
        <f>D151*(100-E151)/100</f>
        <v>1426.8</v>
      </c>
      <c r="G151" s="25">
        <v>12</v>
      </c>
      <c r="H151" t="s" s="23">
        <v>28</v>
      </c>
      <c r="I151" s="25">
        <v>748</v>
      </c>
      <c r="J151" s="25">
        <v>15</v>
      </c>
      <c r="K151" s="25">
        <f>I151*1.04+J151</f>
        <v>792.92</v>
      </c>
      <c r="L151" s="25">
        <f>F151-K151</f>
        <v>633.88</v>
      </c>
      <c r="M151" s="25">
        <f>100*L151/K151</f>
        <v>79.94249104575491</v>
      </c>
      <c r="N151" s="25">
        <v>1621</v>
      </c>
      <c r="O151" s="25">
        <v>1313</v>
      </c>
      <c r="P151" s="25">
        <f>1-(N151/D151)</f>
        <v>0.0683908045977011</v>
      </c>
      <c r="Q151" s="25">
        <f>O151-K151</f>
        <v>520.08</v>
      </c>
      <c r="R151" s="25">
        <f>(Q151/K151*100)</f>
        <v>65.5904757100338</v>
      </c>
      <c r="S151" s="26"/>
      <c r="T151" s="26"/>
      <c r="U151" s="26"/>
      <c r="V151" s="26"/>
    </row>
    <row r="152" ht="27" customHeight="1">
      <c r="A152" t="s" s="22">
        <v>173</v>
      </c>
      <c r="B152" t="s" s="23">
        <v>33</v>
      </c>
      <c r="C152" t="s" s="24">
        <v>174</v>
      </c>
      <c r="D152" s="25">
        <v>1740</v>
      </c>
      <c r="E152" s="25">
        <v>18</v>
      </c>
      <c r="F152" s="25">
        <f>D152*(100-E152)/100</f>
        <v>1426.8</v>
      </c>
      <c r="G152" s="25">
        <v>12</v>
      </c>
      <c r="H152" t="s" s="23">
        <v>28</v>
      </c>
      <c r="I152" s="25">
        <v>748</v>
      </c>
      <c r="J152" s="25">
        <v>15</v>
      </c>
      <c r="K152" s="25">
        <f>I152*1.04+J152</f>
        <v>792.92</v>
      </c>
      <c r="L152" s="25">
        <f>F152-K152</f>
        <v>633.88</v>
      </c>
      <c r="M152" s="25">
        <f>100*L152/K152</f>
        <v>79.94249104575491</v>
      </c>
      <c r="N152" s="25">
        <v>1603</v>
      </c>
      <c r="O152" s="25">
        <v>1298</v>
      </c>
      <c r="P152" s="25">
        <f>1-(N152/D152)</f>
        <v>0.078735632183908</v>
      </c>
      <c r="Q152" s="25">
        <f>O152-K152</f>
        <v>505.08</v>
      </c>
      <c r="R152" s="25">
        <f>(Q152/K152*100)</f>
        <v>63.6987337940776</v>
      </c>
      <c r="S152" s="26"/>
      <c r="T152" s="26"/>
      <c r="U152" s="26"/>
      <c r="V152" s="26"/>
    </row>
    <row r="153" ht="27" customHeight="1">
      <c r="A153" t="s" s="22">
        <v>173</v>
      </c>
      <c r="B153" t="s" s="23">
        <v>33</v>
      </c>
      <c r="C153" t="s" s="24">
        <v>174</v>
      </c>
      <c r="D153" s="25">
        <v>1740</v>
      </c>
      <c r="E153" s="25">
        <v>18</v>
      </c>
      <c r="F153" s="25">
        <f>D153*(100-E153)/100</f>
        <v>1426.8</v>
      </c>
      <c r="G153" s="25">
        <v>12</v>
      </c>
      <c r="H153" t="s" s="23">
        <v>28</v>
      </c>
      <c r="I153" s="25">
        <v>748</v>
      </c>
      <c r="J153" s="25">
        <v>15</v>
      </c>
      <c r="K153" s="25">
        <f>I153*1.04+J153</f>
        <v>792.92</v>
      </c>
      <c r="L153" s="25">
        <f>F153-K153</f>
        <v>633.88</v>
      </c>
      <c r="M153" s="25">
        <f>100*L153/K153</f>
        <v>79.94249104575491</v>
      </c>
      <c r="N153" s="25">
        <v>1603</v>
      </c>
      <c r="O153" s="25">
        <v>1298</v>
      </c>
      <c r="P153" s="25">
        <f>1-(N153/D153)</f>
        <v>0.078735632183908</v>
      </c>
      <c r="Q153" s="25">
        <f>O153-K153</f>
        <v>505.08</v>
      </c>
      <c r="R153" s="25">
        <f>(Q153/K153*100)</f>
        <v>63.6987337940776</v>
      </c>
      <c r="S153" s="26"/>
      <c r="T153" s="26"/>
      <c r="U153" s="26"/>
      <c r="V153" s="26"/>
    </row>
    <row r="154" ht="27" customHeight="1">
      <c r="A154" t="s" s="22">
        <v>173</v>
      </c>
      <c r="B154" t="s" s="23">
        <v>33</v>
      </c>
      <c r="C154" t="s" s="24">
        <v>174</v>
      </c>
      <c r="D154" s="25">
        <v>1740</v>
      </c>
      <c r="E154" s="25">
        <v>18</v>
      </c>
      <c r="F154" s="25">
        <f>D154*(100-E154)/100</f>
        <v>1426.8</v>
      </c>
      <c r="G154" s="25">
        <v>12</v>
      </c>
      <c r="H154" t="s" s="23">
        <v>28</v>
      </c>
      <c r="I154" s="25">
        <v>748</v>
      </c>
      <c r="J154" s="25">
        <v>15</v>
      </c>
      <c r="K154" s="25">
        <f>I154*1.04+J154</f>
        <v>792.92</v>
      </c>
      <c r="L154" s="25">
        <f>F154-K154</f>
        <v>633.88</v>
      </c>
      <c r="M154" s="25">
        <f>100*L154/K154</f>
        <v>79.94249104575491</v>
      </c>
      <c r="N154" s="25">
        <v>1598</v>
      </c>
      <c r="O154" s="25">
        <v>1293</v>
      </c>
      <c r="P154" s="25">
        <f>1-(N154/D154)</f>
        <v>0.0816091954022989</v>
      </c>
      <c r="Q154" s="25">
        <f>O154-K154</f>
        <v>500.08</v>
      </c>
      <c r="R154" s="25">
        <f>(Q154/K154*100)</f>
        <v>63.0681531554255</v>
      </c>
      <c r="S154" s="26"/>
      <c r="T154" s="26"/>
      <c r="U154" s="26"/>
      <c r="V154" s="26"/>
    </row>
    <row r="155" ht="27" customHeight="1">
      <c r="A155" t="s" s="22">
        <v>173</v>
      </c>
      <c r="B155" t="s" s="23">
        <v>33</v>
      </c>
      <c r="C155" t="s" s="24">
        <v>174</v>
      </c>
      <c r="D155" s="25">
        <v>1740</v>
      </c>
      <c r="E155" s="25">
        <v>18</v>
      </c>
      <c r="F155" s="25">
        <f>D155*(100-E155)/100</f>
        <v>1426.8</v>
      </c>
      <c r="G155" s="25">
        <v>12</v>
      </c>
      <c r="H155" t="s" s="23">
        <v>28</v>
      </c>
      <c r="I155" s="25">
        <v>748</v>
      </c>
      <c r="J155" s="25">
        <v>15</v>
      </c>
      <c r="K155" s="25">
        <f>I155*1.04+J155</f>
        <v>792.92</v>
      </c>
      <c r="L155" s="25">
        <f>F155-K155</f>
        <v>633.88</v>
      </c>
      <c r="M155" s="25">
        <f>100*L155/K155</f>
        <v>79.94249104575491</v>
      </c>
      <c r="N155" s="25">
        <v>1598</v>
      </c>
      <c r="O155" s="25">
        <v>1293</v>
      </c>
      <c r="P155" s="25">
        <f>1-(N155/D155)</f>
        <v>0.0816091954022989</v>
      </c>
      <c r="Q155" s="25">
        <f>O155-K155</f>
        <v>500.08</v>
      </c>
      <c r="R155" s="25">
        <f>(Q155/K155*100)</f>
        <v>63.0681531554255</v>
      </c>
      <c r="S155" s="26"/>
      <c r="T155" s="26"/>
      <c r="U155" s="26"/>
      <c r="V155" s="26"/>
    </row>
    <row r="156" ht="27" customHeight="1">
      <c r="A156" t="s" s="45">
        <v>173</v>
      </c>
      <c r="B156" t="s" s="28">
        <v>33</v>
      </c>
      <c r="C156" t="s" s="46">
        <v>174</v>
      </c>
      <c r="D156" s="30">
        <v>1740</v>
      </c>
      <c r="E156" s="30">
        <v>18</v>
      </c>
      <c r="F156" s="30">
        <f>D156*(100-E156)/100</f>
        <v>1426.8</v>
      </c>
      <c r="G156" s="30">
        <v>12</v>
      </c>
      <c r="H156" t="s" s="28">
        <v>28</v>
      </c>
      <c r="I156" s="30">
        <v>748</v>
      </c>
      <c r="J156" s="30">
        <v>15</v>
      </c>
      <c r="K156" s="30">
        <f>I156*1.04+J156</f>
        <v>792.92</v>
      </c>
      <c r="L156" s="30">
        <f>F156-K156</f>
        <v>633.88</v>
      </c>
      <c r="M156" s="30">
        <f>100*L156/K156</f>
        <v>79.94249104575491</v>
      </c>
      <c r="N156" s="30">
        <v>1598</v>
      </c>
      <c r="O156" s="30">
        <v>1293</v>
      </c>
      <c r="P156" s="30">
        <f>1-(N156/D156)</f>
        <v>0.0816091954022989</v>
      </c>
      <c r="Q156" s="30">
        <f>O156-K156</f>
        <v>500.08</v>
      </c>
      <c r="R156" s="30">
        <f>(Q156/K156*100)</f>
        <v>63.0681531554255</v>
      </c>
      <c r="S156" s="31"/>
      <c r="T156" s="31"/>
      <c r="U156" s="31"/>
      <c r="V156" s="31"/>
    </row>
    <row r="157" ht="61.55" customHeight="1">
      <c r="A157" t="s" s="9">
        <v>7</v>
      </c>
      <c r="B157" t="s" s="10">
        <v>8</v>
      </c>
      <c r="C157" t="s" s="10">
        <v>9</v>
      </c>
      <c r="D157" t="s" s="10">
        <v>10</v>
      </c>
      <c r="E157" t="s" s="10">
        <v>11</v>
      </c>
      <c r="F157" t="s" s="10">
        <v>12</v>
      </c>
      <c r="G157" t="s" s="10">
        <v>13</v>
      </c>
      <c r="H157" t="s" s="10">
        <v>14</v>
      </c>
      <c r="I157" t="s" s="10">
        <v>15</v>
      </c>
      <c r="J157" t="s" s="10">
        <v>16</v>
      </c>
      <c r="K157" t="s" s="10">
        <v>17</v>
      </c>
      <c r="L157" t="s" s="10">
        <v>18</v>
      </c>
      <c r="M157" t="s" s="10">
        <v>19</v>
      </c>
      <c r="N157" t="s" s="10">
        <v>20</v>
      </c>
      <c r="O157" t="s" s="10">
        <v>21</v>
      </c>
      <c r="P157" t="s" s="10">
        <v>22</v>
      </c>
      <c r="Q157" t="s" s="10">
        <v>23</v>
      </c>
      <c r="R157" t="s" s="10">
        <v>24</v>
      </c>
      <c r="S157" s="11"/>
      <c r="T157" s="11"/>
      <c r="U157" s="11"/>
      <c r="V157" s="11"/>
    </row>
    <row r="158" ht="45" customHeight="1">
      <c r="A158" t="s" s="104">
        <v>168</v>
      </c>
      <c r="B158" t="s" s="105">
        <v>47</v>
      </c>
      <c r="C158" t="s" s="14">
        <v>167</v>
      </c>
      <c r="D158" s="106">
        <v>2890</v>
      </c>
      <c r="E158" s="106">
        <v>18</v>
      </c>
      <c r="F158" s="106">
        <f>D158*(100-E158)/100</f>
        <v>2369.8</v>
      </c>
      <c r="G158" s="106">
        <v>10</v>
      </c>
      <c r="H158" t="s" s="13">
        <v>28</v>
      </c>
      <c r="I158" s="15">
        <v>1085</v>
      </c>
      <c r="J158" s="15">
        <v>150</v>
      </c>
      <c r="K158" s="15">
        <f>I158*1.04+J158</f>
        <v>1278.4</v>
      </c>
      <c r="L158" s="15">
        <f>F158-K158</f>
        <v>1091.4</v>
      </c>
      <c r="M158" s="15">
        <f>100*L158/K158</f>
        <v>85.3723404255319</v>
      </c>
      <c r="N158" s="15">
        <v>2171</v>
      </c>
      <c r="O158" s="15">
        <v>1780</v>
      </c>
      <c r="P158" s="15">
        <f>1-(N158/D158)</f>
        <v>0.24878892733564</v>
      </c>
      <c r="Q158" s="15">
        <f>O158-K158</f>
        <v>501.6</v>
      </c>
      <c r="R158" s="15">
        <f>(Q158/K158*100)</f>
        <v>39.2365456821026</v>
      </c>
      <c r="S158" s="16"/>
      <c r="T158" s="16"/>
      <c r="U158" s="16"/>
      <c r="V158" s="16"/>
    </row>
    <row r="159" ht="51" customHeight="1">
      <c r="A159" t="s" s="68">
        <v>82</v>
      </c>
      <c r="B159" t="s" s="63">
        <v>83</v>
      </c>
      <c r="C159" t="s" s="64">
        <v>84</v>
      </c>
      <c r="D159" s="65">
        <v>5250</v>
      </c>
      <c r="E159" s="65">
        <v>18</v>
      </c>
      <c r="F159" s="65">
        <f>D159*(100-E159)/100</f>
        <v>4305</v>
      </c>
      <c r="G159" s="65">
        <v>6</v>
      </c>
      <c r="H159" t="s" s="63">
        <v>28</v>
      </c>
      <c r="I159" s="65">
        <v>2406</v>
      </c>
      <c r="J159" s="65">
        <v>200</v>
      </c>
      <c r="K159" s="65">
        <f>I159*1.04+J159</f>
        <v>2702.24</v>
      </c>
      <c r="L159" s="65">
        <f>F159-K159</f>
        <v>1602.76</v>
      </c>
      <c r="M159" s="65">
        <f>100*L159/K159</f>
        <v>59.3122742613535</v>
      </c>
      <c r="N159" s="65">
        <v>4980</v>
      </c>
      <c r="O159" s="65">
        <v>3985</v>
      </c>
      <c r="P159" s="65">
        <f>1-(N159/D159)</f>
        <v>0.0514285714285714</v>
      </c>
      <c r="Q159" s="65">
        <f>O159-K159</f>
        <v>1282.76</v>
      </c>
      <c r="R159" s="65">
        <f>(Q159/K159*100)</f>
        <v>47.4702469062704</v>
      </c>
      <c r="S159" s="66"/>
      <c r="T159" s="66"/>
      <c r="U159" s="66"/>
      <c r="V159" s="66"/>
    </row>
    <row r="160" ht="51" customHeight="1">
      <c r="A160" t="s" s="12">
        <v>82</v>
      </c>
      <c r="B160" t="s" s="13">
        <v>83</v>
      </c>
      <c r="C160" t="s" s="14">
        <v>84</v>
      </c>
      <c r="D160" s="15">
        <v>5250</v>
      </c>
      <c r="E160" s="15">
        <v>18</v>
      </c>
      <c r="F160" s="15">
        <f>D160*(100-E160)/100</f>
        <v>4305</v>
      </c>
      <c r="G160" s="15">
        <v>6</v>
      </c>
      <c r="H160" t="s" s="13">
        <v>28</v>
      </c>
      <c r="I160" s="15">
        <v>2406</v>
      </c>
      <c r="J160" s="15">
        <v>200</v>
      </c>
      <c r="K160" s="15">
        <f>I160*1.04+J160</f>
        <v>2702.24</v>
      </c>
      <c r="L160" s="15">
        <f>F160-K160</f>
        <v>1602.76</v>
      </c>
      <c r="M160" s="15">
        <f>100*L160/K160</f>
        <v>59.3122742613535</v>
      </c>
      <c r="N160" s="15">
        <v>4980</v>
      </c>
      <c r="O160" s="15">
        <v>3985</v>
      </c>
      <c r="P160" s="15">
        <f>1-(N160/D160)</f>
        <v>0.0514285714285714</v>
      </c>
      <c r="Q160" s="15">
        <f>O160-K160</f>
        <v>1282.76</v>
      </c>
      <c r="R160" s="15">
        <f>(Q160/K160*100)</f>
        <v>47.4702469062704</v>
      </c>
      <c r="S160" s="16"/>
      <c r="T160" s="16"/>
      <c r="U160" s="16"/>
      <c r="V160" s="16"/>
    </row>
    <row r="161" ht="58.6" customHeight="1">
      <c r="A161" t="s" s="77">
        <v>175</v>
      </c>
      <c r="B161" t="s" s="13">
        <v>33</v>
      </c>
      <c r="C161" t="s" s="14">
        <v>176</v>
      </c>
      <c r="D161" s="15">
        <v>2440</v>
      </c>
      <c r="E161" s="15">
        <v>18</v>
      </c>
      <c r="F161" s="15">
        <f>D161*(100-E161)/100</f>
        <v>2000.8</v>
      </c>
      <c r="G161" s="15">
        <v>8</v>
      </c>
      <c r="H161" t="s" s="13">
        <v>28</v>
      </c>
      <c r="I161" s="15">
        <v>995</v>
      </c>
      <c r="J161" s="15">
        <v>150</v>
      </c>
      <c r="K161" s="15">
        <f>I161*1.04+J161</f>
        <v>1184.8</v>
      </c>
      <c r="L161" s="15">
        <f>F161-K161</f>
        <v>816</v>
      </c>
      <c r="M161" s="15">
        <f>100*L161/K161</f>
        <v>68.8723835246455</v>
      </c>
      <c r="N161" s="15">
        <v>1783</v>
      </c>
      <c r="O161" s="15">
        <v>1451</v>
      </c>
      <c r="P161" s="15">
        <f>1-(N161/D161)</f>
        <v>0.269262295081967</v>
      </c>
      <c r="Q161" s="15">
        <f>O161-K161</f>
        <v>266.2</v>
      </c>
      <c r="R161" s="15">
        <f>(Q161/K161*100)</f>
        <v>22.4679270762998</v>
      </c>
      <c r="S161" s="16"/>
      <c r="T161" s="16"/>
      <c r="U161" s="16"/>
      <c r="V161" s="16"/>
    </row>
    <row r="162" ht="30.6" customHeight="1">
      <c r="A162" t="s" s="43">
        <v>177</v>
      </c>
      <c r="B162" s="25">
        <v>360</v>
      </c>
      <c r="C162" t="s" s="24">
        <v>178</v>
      </c>
      <c r="D162" s="25">
        <v>7960</v>
      </c>
      <c r="E162" s="25">
        <v>18</v>
      </c>
      <c r="F162" s="25">
        <f>D162*(100-E162)/100</f>
        <v>6527.2</v>
      </c>
      <c r="G162" s="25">
        <v>2</v>
      </c>
      <c r="H162" t="s" s="23">
        <v>35</v>
      </c>
      <c r="I162" s="25">
        <v>3007</v>
      </c>
      <c r="J162" s="25">
        <v>150</v>
      </c>
      <c r="K162" s="25">
        <f>I162*1.04+J162</f>
        <v>3277.28</v>
      </c>
      <c r="L162" s="25">
        <f>F162-K162</f>
        <v>3249.92</v>
      </c>
      <c r="M162" s="25">
        <f>100*L162/K162</f>
        <v>99.1651613533174</v>
      </c>
      <c r="N162" s="25">
        <v>8333</v>
      </c>
      <c r="O162" s="25">
        <v>7018</v>
      </c>
      <c r="P162" s="25">
        <f>1-(N162/D162)</f>
        <v>-0.0468592964824121</v>
      </c>
      <c r="Q162" s="25">
        <f>O162-K162</f>
        <v>3740.72</v>
      </c>
      <c r="R162" s="25">
        <f>(Q162/K162*100)</f>
        <v>114.140994971440</v>
      </c>
      <c r="S162" s="26"/>
      <c r="T162" s="26"/>
      <c r="U162" s="26"/>
      <c r="V162" s="26"/>
    </row>
    <row r="163" ht="27" customHeight="1">
      <c r="A163" t="s" s="22">
        <v>179</v>
      </c>
      <c r="B163" t="s" s="23">
        <v>37</v>
      </c>
      <c r="C163" t="s" s="24">
        <v>180</v>
      </c>
      <c r="D163" s="25">
        <v>3124</v>
      </c>
      <c r="E163" s="25">
        <v>18</v>
      </c>
      <c r="F163" s="25">
        <f>D163*(100-E163)/100</f>
        <v>2561.68</v>
      </c>
      <c r="G163" s="25">
        <v>3</v>
      </c>
      <c r="H163" t="s" s="23">
        <v>28</v>
      </c>
      <c r="I163" s="25">
        <v>904</v>
      </c>
      <c r="J163" s="25">
        <v>150</v>
      </c>
      <c r="K163" s="25">
        <f>I163*1.04+J163</f>
        <v>1090.16</v>
      </c>
      <c r="L163" s="25">
        <f>F163-K163</f>
        <v>1471.52</v>
      </c>
      <c r="M163" s="25">
        <f>100*L163/K163</f>
        <v>134.982020987745</v>
      </c>
      <c r="N163" s="25">
        <v>2908</v>
      </c>
      <c r="O163" s="25">
        <v>2407</v>
      </c>
      <c r="P163" s="25">
        <f>1-(N163/D163)</f>
        <v>0.0691421254801536</v>
      </c>
      <c r="Q163" s="25">
        <f>O163-K163</f>
        <v>1316.84</v>
      </c>
      <c r="R163" s="25">
        <f>(Q163/K163*100)</f>
        <v>120.793278050928</v>
      </c>
      <c r="S163" s="26"/>
      <c r="T163" s="26"/>
      <c r="U163" s="26"/>
      <c r="V163" s="26"/>
    </row>
    <row r="164" ht="27" customHeight="1">
      <c r="A164" t="s" s="22">
        <v>179</v>
      </c>
      <c r="B164" t="s" s="23">
        <v>37</v>
      </c>
      <c r="C164" t="s" s="24">
        <v>180</v>
      </c>
      <c r="D164" s="25">
        <v>3124</v>
      </c>
      <c r="E164" s="25">
        <v>18</v>
      </c>
      <c r="F164" s="25">
        <f>D164*(100-E164)/100</f>
        <v>2561.68</v>
      </c>
      <c r="G164" s="25">
        <v>3</v>
      </c>
      <c r="H164" t="s" s="23">
        <v>28</v>
      </c>
      <c r="I164" s="25">
        <v>904</v>
      </c>
      <c r="J164" s="25">
        <v>150</v>
      </c>
      <c r="K164" s="25">
        <f>I164*1.04+J164</f>
        <v>1090.16</v>
      </c>
      <c r="L164" s="25">
        <f>F164-K164</f>
        <v>1471.52</v>
      </c>
      <c r="M164" s="25">
        <f>100*L164/K164</f>
        <v>134.982020987745</v>
      </c>
      <c r="N164" s="25">
        <v>2904</v>
      </c>
      <c r="O164" s="25">
        <v>2403</v>
      </c>
      <c r="P164" s="25">
        <f>1-(N164/D164)</f>
        <v>0.0704225352112676</v>
      </c>
      <c r="Q164" s="25">
        <f>O164-K164</f>
        <v>1312.84</v>
      </c>
      <c r="R164" s="25">
        <f>(Q164/K164*100)</f>
        <v>120.426359433478</v>
      </c>
      <c r="S164" s="26"/>
      <c r="T164" s="26"/>
      <c r="U164" s="26"/>
      <c r="V164" s="26"/>
    </row>
    <row r="165" ht="44.6" customHeight="1">
      <c r="A165" t="s" s="43">
        <v>181</v>
      </c>
      <c r="B165" t="s" s="23">
        <v>40</v>
      </c>
      <c r="C165" t="s" s="24">
        <v>182</v>
      </c>
      <c r="D165" s="25">
        <v>3350</v>
      </c>
      <c r="E165" s="25">
        <v>18</v>
      </c>
      <c r="F165" s="25">
        <f>D165*(100-E165)/100</f>
        <v>2747</v>
      </c>
      <c r="G165" s="25">
        <v>3</v>
      </c>
      <c r="H165" t="s" s="23">
        <v>35</v>
      </c>
      <c r="I165" s="25">
        <v>1326</v>
      </c>
      <c r="J165" s="25">
        <v>150</v>
      </c>
      <c r="K165" s="25">
        <f>I165*1.04+J165</f>
        <v>1529.04</v>
      </c>
      <c r="L165" s="25">
        <f>F165-K165</f>
        <v>1217.96</v>
      </c>
      <c r="M165" s="25">
        <f>100*L165/K165</f>
        <v>79.6552084968346</v>
      </c>
      <c r="N165" s="25">
        <v>3323</v>
      </c>
      <c r="O165" s="25">
        <v>2760</v>
      </c>
      <c r="P165" s="25">
        <f>1-(N165/D165)</f>
        <v>0.00805970149253731</v>
      </c>
      <c r="Q165" s="25">
        <f>O165-K165</f>
        <v>1230.96</v>
      </c>
      <c r="R165" s="25">
        <f>(Q165/K165*100)</f>
        <v>80.5054151624549</v>
      </c>
      <c r="S165" s="26"/>
      <c r="T165" s="26"/>
      <c r="U165" s="26"/>
      <c r="V165" s="26"/>
    </row>
    <row r="166" ht="44.6" customHeight="1">
      <c r="A166" t="s" s="42">
        <v>181</v>
      </c>
      <c r="B166" t="s" s="13">
        <v>40</v>
      </c>
      <c r="C166" t="s" s="14">
        <v>182</v>
      </c>
      <c r="D166" s="15">
        <v>3350</v>
      </c>
      <c r="E166" s="15">
        <v>18</v>
      </c>
      <c r="F166" s="15">
        <f>D166*(100-E166)/100</f>
        <v>2747</v>
      </c>
      <c r="G166" s="15">
        <v>3</v>
      </c>
      <c r="H166" t="s" s="13">
        <v>35</v>
      </c>
      <c r="I166" s="15">
        <v>1326</v>
      </c>
      <c r="J166" s="15">
        <v>150</v>
      </c>
      <c r="K166" s="15">
        <f>I166*1.04+J166</f>
        <v>1529.04</v>
      </c>
      <c r="L166" s="15">
        <f>F166-K166</f>
        <v>1217.96</v>
      </c>
      <c r="M166" s="15">
        <f>100*L166/K166</f>
        <v>79.6552084968346</v>
      </c>
      <c r="N166" s="15">
        <v>2893</v>
      </c>
      <c r="O166" s="15">
        <v>2394</v>
      </c>
      <c r="P166" s="15">
        <f>1-(N166/D166)</f>
        <v>0.136417910447761</v>
      </c>
      <c r="Q166" s="15">
        <f>O166-K166</f>
        <v>864.96</v>
      </c>
      <c r="R166" s="15">
        <f>(Q166/K166*100)</f>
        <v>56.5688274996076</v>
      </c>
      <c r="S166" s="16"/>
      <c r="T166" s="16"/>
      <c r="U166" s="16"/>
      <c r="V166" s="16"/>
    </row>
    <row r="167" ht="27" customHeight="1">
      <c r="A167" t="s" s="94">
        <v>183</v>
      </c>
      <c r="B167" t="s" s="95">
        <v>64</v>
      </c>
      <c r="C167" t="s" s="96">
        <v>122</v>
      </c>
      <c r="D167" s="97">
        <v>9800</v>
      </c>
      <c r="E167" s="97">
        <v>18</v>
      </c>
      <c r="F167" s="97">
        <f>D167*(100-E167)/100</f>
        <v>8036</v>
      </c>
      <c r="G167" s="97">
        <v>4</v>
      </c>
      <c r="H167" t="s" s="95">
        <v>28</v>
      </c>
      <c r="I167" s="97">
        <v>4689</v>
      </c>
      <c r="J167" s="97">
        <v>230</v>
      </c>
      <c r="K167" s="97">
        <f>I167*1.04+J167</f>
        <v>5106.56</v>
      </c>
      <c r="L167" s="97">
        <f>F167-K167</f>
        <v>2929.44</v>
      </c>
      <c r="M167" s="97">
        <f>100*L167/K167</f>
        <v>57.3662113046748</v>
      </c>
      <c r="N167" s="97">
        <v>5973</v>
      </c>
      <c r="O167" s="97">
        <v>4872</v>
      </c>
      <c r="P167" s="97">
        <f>1-(N167/D167)</f>
        <v>0.390510204081633</v>
      </c>
      <c r="Q167" s="97">
        <f>O167-K167</f>
        <v>-234.56</v>
      </c>
      <c r="R167" s="97">
        <f>(Q167/K167*100)</f>
        <v>-4.59330743200902</v>
      </c>
      <c r="S167" s="98"/>
      <c r="T167" s="98"/>
      <c r="U167" s="98"/>
      <c r="V167" s="98"/>
    </row>
    <row r="168" ht="61.55" customHeight="1">
      <c r="A168" t="s" s="9">
        <v>7</v>
      </c>
      <c r="B168" t="s" s="10">
        <v>8</v>
      </c>
      <c r="C168" t="s" s="10">
        <v>9</v>
      </c>
      <c r="D168" t="s" s="10">
        <v>10</v>
      </c>
      <c r="E168" t="s" s="10">
        <v>11</v>
      </c>
      <c r="F168" t="s" s="10">
        <v>12</v>
      </c>
      <c r="G168" t="s" s="10">
        <v>13</v>
      </c>
      <c r="H168" t="s" s="10">
        <v>14</v>
      </c>
      <c r="I168" t="s" s="10">
        <v>15</v>
      </c>
      <c r="J168" t="s" s="10">
        <v>16</v>
      </c>
      <c r="K168" t="s" s="10">
        <v>17</v>
      </c>
      <c r="L168" t="s" s="10">
        <v>18</v>
      </c>
      <c r="M168" t="s" s="10">
        <v>19</v>
      </c>
      <c r="N168" t="s" s="10">
        <v>20</v>
      </c>
      <c r="O168" t="s" s="10">
        <v>21</v>
      </c>
      <c r="P168" t="s" s="10">
        <v>22</v>
      </c>
      <c r="Q168" t="s" s="10">
        <v>23</v>
      </c>
      <c r="R168" t="s" s="10">
        <v>24</v>
      </c>
      <c r="S168" s="11"/>
      <c r="T168" s="11"/>
      <c r="U168" s="11"/>
      <c r="V168" s="11"/>
    </row>
    <row r="169" ht="51" customHeight="1">
      <c r="A169" t="s" s="110">
        <v>184</v>
      </c>
      <c r="B169" t="s" s="111">
        <v>59</v>
      </c>
      <c r="C169" t="s" s="112">
        <v>185</v>
      </c>
      <c r="D169" s="113">
        <v>4980</v>
      </c>
      <c r="E169" s="113">
        <v>18</v>
      </c>
      <c r="F169" s="113">
        <f>D169*(100-E169)/100</f>
        <v>4083.6</v>
      </c>
      <c r="G169" s="113">
        <v>2</v>
      </c>
      <c r="H169" t="s" s="111">
        <v>28</v>
      </c>
      <c r="I169" s="113">
        <v>1867</v>
      </c>
      <c r="J169" s="113">
        <v>380</v>
      </c>
      <c r="K169" s="113">
        <f>I169*1.04+J169</f>
        <v>2321.68</v>
      </c>
      <c r="L169" s="113">
        <f>F169-K169</f>
        <v>1761.92</v>
      </c>
      <c r="M169" s="113">
        <f>100*L169/K169</f>
        <v>75.8898728506943</v>
      </c>
      <c r="N169" s="113">
        <v>2953</v>
      </c>
      <c r="O169" s="113">
        <v>2302</v>
      </c>
      <c r="P169" s="113">
        <f>1-(N169/D169)</f>
        <v>0.407028112449799</v>
      </c>
      <c r="Q169" s="113">
        <f>O169-K169</f>
        <v>-19.68</v>
      </c>
      <c r="R169" s="113">
        <f>(Q169/K169*100)</f>
        <v>-0.847662037834671</v>
      </c>
      <c r="S169" s="114"/>
      <c r="T169" s="114"/>
      <c r="U169" s="114"/>
      <c r="V169" s="114"/>
    </row>
    <row r="170" ht="30.6" customHeight="1">
      <c r="A170" t="s" s="43">
        <v>186</v>
      </c>
      <c r="B170" t="s" s="23">
        <v>40</v>
      </c>
      <c r="C170" t="s" s="24">
        <v>187</v>
      </c>
      <c r="D170" s="25">
        <v>5180</v>
      </c>
      <c r="E170" s="25">
        <v>18</v>
      </c>
      <c r="F170" s="25">
        <f>D170*(100-E170)/100</f>
        <v>4247.6</v>
      </c>
      <c r="G170" s="25">
        <v>2</v>
      </c>
      <c r="H170" t="s" s="23">
        <v>35</v>
      </c>
      <c r="I170" s="25">
        <v>1912</v>
      </c>
      <c r="J170" s="25">
        <v>150</v>
      </c>
      <c r="K170" s="25">
        <f>I170*1.04+J170</f>
        <v>2138.48</v>
      </c>
      <c r="L170" s="25">
        <f>F170-K170</f>
        <v>2109.12</v>
      </c>
      <c r="M170" s="25">
        <f>100*L170/K170</f>
        <v>98.6270622124126</v>
      </c>
      <c r="N170" s="25">
        <v>3498</v>
      </c>
      <c r="O170" s="25">
        <v>2843</v>
      </c>
      <c r="P170" s="25">
        <f>1-(N170/D170)</f>
        <v>0.324710424710425</v>
      </c>
      <c r="Q170" s="25">
        <f>O170-K170</f>
        <v>704.52</v>
      </c>
      <c r="R170" s="25">
        <f>(Q170/K170*100)</f>
        <v>32.9448954397516</v>
      </c>
      <c r="S170" s="26"/>
      <c r="T170" s="26"/>
      <c r="U170" s="26"/>
      <c r="V170" s="26"/>
    </row>
    <row r="171" ht="51" customHeight="1">
      <c r="A171" t="s" s="45">
        <v>188</v>
      </c>
      <c r="B171" t="s" s="28">
        <v>59</v>
      </c>
      <c r="C171" t="s" s="46">
        <v>189</v>
      </c>
      <c r="D171" s="30">
        <v>3800</v>
      </c>
      <c r="E171" s="30">
        <v>18</v>
      </c>
      <c r="F171" s="30">
        <f>D171*(100-E171)/100</f>
        <v>3116</v>
      </c>
      <c r="G171" t="s" s="28">
        <v>190</v>
      </c>
      <c r="H171" t="s" s="28">
        <v>28</v>
      </c>
      <c r="I171" s="30">
        <v>1180</v>
      </c>
      <c r="J171" s="30">
        <v>380</v>
      </c>
      <c r="K171" s="30">
        <f>I171*1.04+J171</f>
        <v>1607.2</v>
      </c>
      <c r="L171" s="30">
        <f>F171-K171</f>
        <v>1508.8</v>
      </c>
      <c r="M171" s="30">
        <f>100*L171/K171</f>
        <v>93.87755102040821</v>
      </c>
      <c r="N171" s="30">
        <v>3193</v>
      </c>
      <c r="O171" s="30">
        <v>2508</v>
      </c>
      <c r="P171" s="30">
        <f>1-(N171/D171)</f>
        <v>0.159736842105263</v>
      </c>
      <c r="Q171" s="30">
        <f>O171-K171</f>
        <v>900.8</v>
      </c>
      <c r="R171" s="30">
        <f>(Q171/K171*100)</f>
        <v>56.0477849676456</v>
      </c>
      <c r="S171" s="31"/>
      <c r="T171" s="31"/>
      <c r="U171" s="31"/>
      <c r="V171" s="31"/>
    </row>
    <row r="172" ht="39" customHeight="1">
      <c r="A172" t="s" s="115">
        <v>188</v>
      </c>
      <c r="B172" t="s" s="116">
        <v>59</v>
      </c>
      <c r="C172" t="s" s="109">
        <v>189</v>
      </c>
      <c r="D172" s="117">
        <v>3800</v>
      </c>
      <c r="E172" s="117">
        <v>18</v>
      </c>
      <c r="F172" s="117">
        <f>D172*(100-E172)/100</f>
        <v>3116</v>
      </c>
      <c r="G172" t="s" s="116">
        <v>190</v>
      </c>
      <c r="H172" t="s" s="116">
        <v>28</v>
      </c>
      <c r="I172" s="117">
        <v>1180</v>
      </c>
      <c r="J172" s="117">
        <v>380</v>
      </c>
      <c r="K172" s="117">
        <f>I172*1.04+J172</f>
        <v>1607.2</v>
      </c>
      <c r="L172" s="117">
        <f>F172-K172</f>
        <v>1508.8</v>
      </c>
      <c r="M172" s="117">
        <f>100*L172/K172</f>
        <v>93.87755102040821</v>
      </c>
      <c r="N172" s="117">
        <v>3191</v>
      </c>
      <c r="O172" s="117">
        <v>2506</v>
      </c>
      <c r="P172" s="117">
        <f>1-(N172/D172)</f>
        <v>0.160263157894737</v>
      </c>
      <c r="Q172" s="117">
        <f>O172-K172</f>
        <v>898.8</v>
      </c>
      <c r="R172" s="117">
        <f>(Q172/K172*100)</f>
        <v>55.9233449477352</v>
      </c>
      <c r="S172" s="118"/>
      <c r="T172" s="118"/>
      <c r="U172" s="118"/>
      <c r="V172" s="118"/>
    </row>
    <row r="173" ht="51" customHeight="1">
      <c r="A173" t="s" s="93">
        <v>188</v>
      </c>
      <c r="B173" t="s" s="33">
        <v>59</v>
      </c>
      <c r="C173" t="s" s="34">
        <v>189</v>
      </c>
      <c r="D173" s="35">
        <v>3800</v>
      </c>
      <c r="E173" s="35">
        <v>18</v>
      </c>
      <c r="F173" s="35">
        <f>D173*(100-E173)/100</f>
        <v>3116</v>
      </c>
      <c r="G173" t="s" s="33">
        <v>190</v>
      </c>
      <c r="H173" t="s" s="33">
        <v>28</v>
      </c>
      <c r="I173" s="35">
        <v>1180</v>
      </c>
      <c r="J173" s="35">
        <v>380</v>
      </c>
      <c r="K173" s="35">
        <f>I173*1.04+J173</f>
        <v>1607.2</v>
      </c>
      <c r="L173" s="35">
        <f>F173-K173</f>
        <v>1508.8</v>
      </c>
      <c r="M173" s="35">
        <f>100*L173/K173</f>
        <v>93.87755102040821</v>
      </c>
      <c r="N173" s="36"/>
      <c r="O173" s="36"/>
      <c r="P173" s="35">
        <f>1-(N173/D173)</f>
        <v>1</v>
      </c>
      <c r="Q173" s="35">
        <f>O173-K173</f>
        <v>-1607.2</v>
      </c>
      <c r="R173" s="35">
        <f>(Q173/K173*100)</f>
        <v>-100</v>
      </c>
      <c r="S173" s="36"/>
      <c r="T173" s="36"/>
      <c r="U173" s="36"/>
      <c r="V173" s="36"/>
    </row>
    <row r="174" ht="44.6" customHeight="1">
      <c r="A174" t="s" s="43">
        <v>191</v>
      </c>
      <c r="B174" t="s" s="23">
        <v>124</v>
      </c>
      <c r="C174" t="s" s="24">
        <v>192</v>
      </c>
      <c r="D174" s="25">
        <v>2350</v>
      </c>
      <c r="E174" s="25">
        <v>18</v>
      </c>
      <c r="F174" s="25">
        <f>D174*(100-E174)/100</f>
        <v>1927</v>
      </c>
      <c r="G174" s="25">
        <v>8</v>
      </c>
      <c r="H174" t="s" s="23">
        <v>35</v>
      </c>
      <c r="I174" s="25">
        <v>1057</v>
      </c>
      <c r="J174" s="25">
        <v>150</v>
      </c>
      <c r="K174" s="25">
        <f>I174*1.04+J174</f>
        <v>1249.28</v>
      </c>
      <c r="L174" s="25">
        <f>F174-K174</f>
        <v>677.72</v>
      </c>
      <c r="M174" s="25">
        <f>100*L174/K174</f>
        <v>54.2488473360656</v>
      </c>
      <c r="N174" s="25">
        <v>3480</v>
      </c>
      <c r="O174" s="25">
        <v>2749</v>
      </c>
      <c r="P174" s="25">
        <f>1-(N174/D174)</f>
        <v>-0.480851063829787</v>
      </c>
      <c r="Q174" s="25">
        <f>O174-K174</f>
        <v>1499.72</v>
      </c>
      <c r="R174" s="25">
        <f>(Q174/K174*100)</f>
        <v>120.046746926230</v>
      </c>
      <c r="S174" s="26"/>
      <c r="T174" s="26"/>
      <c r="U174" s="26"/>
      <c r="V174" s="26"/>
    </row>
    <row r="175" ht="44.6" customHeight="1">
      <c r="A175" t="s" s="43">
        <v>191</v>
      </c>
      <c r="B175" t="s" s="23">
        <v>124</v>
      </c>
      <c r="C175" t="s" s="24">
        <v>192</v>
      </c>
      <c r="D175" s="25">
        <v>2350</v>
      </c>
      <c r="E175" s="25">
        <v>18</v>
      </c>
      <c r="F175" s="25">
        <f>D175*(100-E175)/100</f>
        <v>1927</v>
      </c>
      <c r="G175" s="25">
        <v>8</v>
      </c>
      <c r="H175" t="s" s="23">
        <v>35</v>
      </c>
      <c r="I175" s="25">
        <v>1057</v>
      </c>
      <c r="J175" s="25">
        <v>150</v>
      </c>
      <c r="K175" s="25">
        <f>I175*1.04+J175</f>
        <v>1249.28</v>
      </c>
      <c r="L175" s="25">
        <f>F175-K175</f>
        <v>677.72</v>
      </c>
      <c r="M175" s="25">
        <f>100*L175/K175</f>
        <v>54.2488473360656</v>
      </c>
      <c r="N175" s="25">
        <v>3480</v>
      </c>
      <c r="O175" s="25">
        <v>2749</v>
      </c>
      <c r="P175" s="25">
        <f>1-(N175/D175)</f>
        <v>-0.480851063829787</v>
      </c>
      <c r="Q175" s="25">
        <f>O175-K175</f>
        <v>1499.72</v>
      </c>
      <c r="R175" s="25">
        <f>(Q175/K175*100)</f>
        <v>120.046746926230</v>
      </c>
      <c r="S175" s="26"/>
      <c r="T175" s="26"/>
      <c r="U175" s="26"/>
      <c r="V175" s="26"/>
    </row>
    <row r="176" ht="44.6" customHeight="1">
      <c r="A176" t="s" s="43">
        <v>191</v>
      </c>
      <c r="B176" t="s" s="23">
        <v>124</v>
      </c>
      <c r="C176" t="s" s="24">
        <v>192</v>
      </c>
      <c r="D176" s="25">
        <v>2350</v>
      </c>
      <c r="E176" s="25">
        <v>18</v>
      </c>
      <c r="F176" s="25">
        <f>D176*(100-E176)/100</f>
        <v>1927</v>
      </c>
      <c r="G176" s="25">
        <v>8</v>
      </c>
      <c r="H176" t="s" s="23">
        <v>35</v>
      </c>
      <c r="I176" s="25">
        <v>1057</v>
      </c>
      <c r="J176" s="25">
        <v>150</v>
      </c>
      <c r="K176" s="25">
        <f>I176*1.04+J176</f>
        <v>1249.28</v>
      </c>
      <c r="L176" s="25">
        <f>F176-K176</f>
        <v>677.72</v>
      </c>
      <c r="M176" s="25">
        <f>100*L176/K176</f>
        <v>54.2488473360656</v>
      </c>
      <c r="N176" s="25">
        <v>3480</v>
      </c>
      <c r="O176" s="25">
        <v>2749</v>
      </c>
      <c r="P176" s="25">
        <f>1-(N176/D176)</f>
        <v>-0.480851063829787</v>
      </c>
      <c r="Q176" s="25">
        <f>O176-K176</f>
        <v>1499.72</v>
      </c>
      <c r="R176" s="25">
        <f>(Q176/K176*100)</f>
        <v>120.046746926230</v>
      </c>
      <c r="S176" s="26"/>
      <c r="T176" s="26"/>
      <c r="U176" s="26"/>
      <c r="V176" s="26"/>
    </row>
    <row r="177" ht="39" customHeight="1">
      <c r="A177" t="s" s="45">
        <v>193</v>
      </c>
      <c r="B177" t="s" s="28">
        <v>40</v>
      </c>
      <c r="C177" t="s" s="46">
        <v>194</v>
      </c>
      <c r="D177" s="30">
        <v>2950</v>
      </c>
      <c r="E177" s="30">
        <v>18</v>
      </c>
      <c r="F177" s="30">
        <f>D177*(100-E177)/100</f>
        <v>2419</v>
      </c>
      <c r="G177" s="30">
        <v>2</v>
      </c>
      <c r="H177" t="s" s="28">
        <v>28</v>
      </c>
      <c r="I177" s="30">
        <v>485</v>
      </c>
      <c r="J177" s="30">
        <v>150</v>
      </c>
      <c r="K177" s="30">
        <f>I177*1.04+J177</f>
        <v>654.4</v>
      </c>
      <c r="L177" s="30">
        <f>F177-K177</f>
        <v>1764.6</v>
      </c>
      <c r="M177" s="30">
        <f>100*L177/K177</f>
        <v>269.651589242054</v>
      </c>
      <c r="N177" s="30">
        <v>2728</v>
      </c>
      <c r="O177" s="30">
        <v>2254</v>
      </c>
      <c r="P177" s="30">
        <f>1-(N177/D177)</f>
        <v>0.0752542372881356</v>
      </c>
      <c r="Q177" s="30">
        <f>O177-K177</f>
        <v>1599.6</v>
      </c>
      <c r="R177" s="30">
        <f>(Q177/K177*100)</f>
        <v>244.437652811736</v>
      </c>
      <c r="S177" s="31"/>
      <c r="T177" s="31"/>
      <c r="U177" s="31"/>
      <c r="V177" s="31"/>
    </row>
    <row r="178" ht="39" customHeight="1">
      <c r="A178" t="s" s="22">
        <v>193</v>
      </c>
      <c r="B178" t="s" s="23">
        <v>40</v>
      </c>
      <c r="C178" t="s" s="24">
        <v>194</v>
      </c>
      <c r="D178" s="25">
        <v>2950</v>
      </c>
      <c r="E178" s="25">
        <v>18</v>
      </c>
      <c r="F178" s="25">
        <f>D178*(100-E178)/100</f>
        <v>2419</v>
      </c>
      <c r="G178" s="25">
        <v>2</v>
      </c>
      <c r="H178" t="s" s="23">
        <v>28</v>
      </c>
      <c r="I178" s="25">
        <v>485</v>
      </c>
      <c r="J178" s="25">
        <v>150</v>
      </c>
      <c r="K178" s="25">
        <f>I178*1.04+J178</f>
        <v>654.4</v>
      </c>
      <c r="L178" s="25">
        <f>F178-K178</f>
        <v>1764.6</v>
      </c>
      <c r="M178" s="25">
        <f>100*L178/K178</f>
        <v>269.651589242054</v>
      </c>
      <c r="N178" s="25">
        <v>2088</v>
      </c>
      <c r="O178" s="25">
        <v>1710</v>
      </c>
      <c r="P178" s="25">
        <f>1-(N178/D178)</f>
        <v>0.292203389830508</v>
      </c>
      <c r="Q178" s="25">
        <f>O178-K178</f>
        <v>1055.6</v>
      </c>
      <c r="R178" s="25">
        <f>(Q178/K178*100)</f>
        <v>161.308068459658</v>
      </c>
      <c r="S178" s="26"/>
      <c r="T178" s="26"/>
      <c r="U178" s="26"/>
      <c r="V178" s="26"/>
    </row>
    <row r="179" ht="63" customHeight="1">
      <c r="A179" t="s" s="99">
        <v>66</v>
      </c>
      <c r="B179" t="s" s="100">
        <v>64</v>
      </c>
      <c r="C179" t="s" s="101">
        <v>67</v>
      </c>
      <c r="D179" s="102">
        <v>4878</v>
      </c>
      <c r="E179" s="102">
        <v>18</v>
      </c>
      <c r="F179" s="102">
        <f>D179*(100-E179)/100</f>
        <v>3999.96</v>
      </c>
      <c r="G179" s="102">
        <v>3</v>
      </c>
      <c r="H179" t="s" s="100">
        <v>28</v>
      </c>
      <c r="I179" s="102">
        <v>1473</v>
      </c>
      <c r="J179" s="102">
        <v>380</v>
      </c>
      <c r="K179" s="102">
        <f>I179*1.04+J179</f>
        <v>1911.92</v>
      </c>
      <c r="L179" s="102">
        <f>F179-K179</f>
        <v>2088.04</v>
      </c>
      <c r="M179" s="102">
        <f>100*L179/K179</f>
        <v>109.211682497176</v>
      </c>
      <c r="N179" s="102">
        <v>2343</v>
      </c>
      <c r="O179" s="102">
        <v>1785</v>
      </c>
      <c r="P179" s="102">
        <f>1-(N179/D179)</f>
        <v>0.519680196801968</v>
      </c>
      <c r="Q179" s="102">
        <f>O179-K179</f>
        <v>-126.92</v>
      </c>
      <c r="R179" s="102">
        <f>(Q179/K179*100)</f>
        <v>-6.63835306916607</v>
      </c>
      <c r="S179" s="103"/>
      <c r="T179" s="103"/>
      <c r="U179" s="103"/>
      <c r="V179" s="103"/>
    </row>
    <row r="180" ht="61.55" customHeight="1">
      <c r="A180" t="s" s="9">
        <v>7</v>
      </c>
      <c r="B180" t="s" s="10">
        <v>8</v>
      </c>
      <c r="C180" t="s" s="10">
        <v>9</v>
      </c>
      <c r="D180" t="s" s="10">
        <v>10</v>
      </c>
      <c r="E180" t="s" s="10">
        <v>11</v>
      </c>
      <c r="F180" t="s" s="10">
        <v>12</v>
      </c>
      <c r="G180" t="s" s="10">
        <v>13</v>
      </c>
      <c r="H180" t="s" s="10">
        <v>14</v>
      </c>
      <c r="I180" t="s" s="10">
        <v>15</v>
      </c>
      <c r="J180" t="s" s="10">
        <v>16</v>
      </c>
      <c r="K180" t="s" s="10">
        <v>17</v>
      </c>
      <c r="L180" t="s" s="10">
        <v>18</v>
      </c>
      <c r="M180" t="s" s="10">
        <v>19</v>
      </c>
      <c r="N180" t="s" s="10">
        <v>20</v>
      </c>
      <c r="O180" t="s" s="10">
        <v>21</v>
      </c>
      <c r="P180" t="s" s="10">
        <v>22</v>
      </c>
      <c r="Q180" t="s" s="10">
        <v>23</v>
      </c>
      <c r="R180" t="s" s="10">
        <v>24</v>
      </c>
      <c r="S180" s="11"/>
      <c r="T180" s="11"/>
      <c r="U180" s="11"/>
      <c r="V180" s="11"/>
    </row>
    <row r="181" ht="18.6" customHeight="1">
      <c r="A181" t="s" s="37">
        <v>195</v>
      </c>
      <c r="B181" t="s" s="38">
        <v>40</v>
      </c>
      <c r="C181" t="s" s="39">
        <v>196</v>
      </c>
      <c r="D181" s="40">
        <v>3140</v>
      </c>
      <c r="E181" s="40">
        <v>18</v>
      </c>
      <c r="F181" s="40">
        <f>D181*(100-E181)/100</f>
        <v>2574.8</v>
      </c>
      <c r="G181" s="40">
        <v>2</v>
      </c>
      <c r="H181" t="s" s="38">
        <v>35</v>
      </c>
      <c r="I181" s="40">
        <v>964</v>
      </c>
      <c r="J181" s="40">
        <v>150</v>
      </c>
      <c r="K181" s="40">
        <f>I181*1.04+J181</f>
        <v>1152.56</v>
      </c>
      <c r="L181" s="40">
        <f>F181-K181</f>
        <v>1422.24</v>
      </c>
      <c r="M181" s="40">
        <f>100*L181/K181</f>
        <v>123.398348025265</v>
      </c>
      <c r="N181" s="41"/>
      <c r="O181" s="41"/>
      <c r="P181" s="40">
        <f>1-(N181/D181)</f>
        <v>1</v>
      </c>
      <c r="Q181" s="40">
        <f>O181-K181</f>
        <v>-1152.56</v>
      </c>
      <c r="R181" s="40">
        <f>(Q181/K181*100)</f>
        <v>-100</v>
      </c>
      <c r="S181" s="41"/>
      <c r="T181" s="41"/>
      <c r="U181" s="41"/>
      <c r="V181" s="41"/>
    </row>
    <row r="182" ht="75" customHeight="1">
      <c r="A182" t="s" s="119">
        <v>197</v>
      </c>
      <c r="B182" t="s" s="38">
        <v>83</v>
      </c>
      <c r="C182" t="s" s="39">
        <v>198</v>
      </c>
      <c r="D182" s="40">
        <v>3400</v>
      </c>
      <c r="E182" s="40">
        <v>18</v>
      </c>
      <c r="F182" s="40">
        <f>D182*(100-E182)/100</f>
        <v>2788</v>
      </c>
      <c r="G182" s="40">
        <v>15</v>
      </c>
      <c r="H182" t="s" s="38">
        <v>28</v>
      </c>
      <c r="I182" s="40">
        <v>1117</v>
      </c>
      <c r="J182" s="40">
        <v>170</v>
      </c>
      <c r="K182" s="40">
        <f>I182*1.04+J182</f>
        <v>1331.68</v>
      </c>
      <c r="L182" s="40">
        <f>F182-K182</f>
        <v>1456.32</v>
      </c>
      <c r="M182" s="40">
        <f>100*L182/K182</f>
        <v>109.359605911330</v>
      </c>
      <c r="N182" s="41"/>
      <c r="O182" s="41"/>
      <c r="P182" s="40">
        <f>1-(N182/D182)</f>
        <v>1</v>
      </c>
      <c r="Q182" s="40">
        <f>O182-K182</f>
        <v>-1331.68</v>
      </c>
      <c r="R182" s="40">
        <f>(Q182/K182*100)</f>
        <v>-100</v>
      </c>
      <c r="S182" s="41"/>
      <c r="T182" s="41"/>
      <c r="U182" s="41"/>
      <c r="V182" s="41"/>
    </row>
    <row r="183" ht="75" customHeight="1">
      <c r="A183" t="s" s="119">
        <v>197</v>
      </c>
      <c r="B183" t="s" s="38">
        <v>83</v>
      </c>
      <c r="C183" t="s" s="39">
        <v>198</v>
      </c>
      <c r="D183" s="40">
        <v>3400</v>
      </c>
      <c r="E183" s="40">
        <v>18</v>
      </c>
      <c r="F183" s="40">
        <f>D183*(100-E183)/100</f>
        <v>2788</v>
      </c>
      <c r="G183" s="40">
        <v>15</v>
      </c>
      <c r="H183" t="s" s="38">
        <v>28</v>
      </c>
      <c r="I183" s="40">
        <v>1117</v>
      </c>
      <c r="J183" s="40">
        <v>170</v>
      </c>
      <c r="K183" s="40">
        <f>I183*1.04+J183</f>
        <v>1331.68</v>
      </c>
      <c r="L183" s="40">
        <f>F183-K183</f>
        <v>1456.32</v>
      </c>
      <c r="M183" s="40">
        <f>100*L183/K183</f>
        <v>109.359605911330</v>
      </c>
      <c r="N183" s="41"/>
      <c r="O183" s="41"/>
      <c r="P183" s="40">
        <f>1-(N183/D183)</f>
        <v>1</v>
      </c>
      <c r="Q183" s="40">
        <f>O183-K183</f>
        <v>-1331.68</v>
      </c>
      <c r="R183" s="40">
        <f>(Q183/K183*100)</f>
        <v>-100</v>
      </c>
      <c r="S183" s="41"/>
      <c r="T183" s="41"/>
      <c r="U183" s="41"/>
      <c r="V183" s="41"/>
    </row>
    <row r="184" ht="75" customHeight="1">
      <c r="A184" t="s" s="119">
        <v>197</v>
      </c>
      <c r="B184" t="s" s="38">
        <v>83</v>
      </c>
      <c r="C184" t="s" s="39">
        <v>198</v>
      </c>
      <c r="D184" s="40">
        <v>3400</v>
      </c>
      <c r="E184" s="40">
        <v>18</v>
      </c>
      <c r="F184" s="40">
        <f>D184*(100-E184)/100</f>
        <v>2788</v>
      </c>
      <c r="G184" s="40">
        <v>15</v>
      </c>
      <c r="H184" t="s" s="38">
        <v>28</v>
      </c>
      <c r="I184" s="40">
        <v>1117</v>
      </c>
      <c r="J184" s="40">
        <v>170</v>
      </c>
      <c r="K184" s="40">
        <f>I184*1.04+J184</f>
        <v>1331.68</v>
      </c>
      <c r="L184" s="40">
        <f>F184-K184</f>
        <v>1456.32</v>
      </c>
      <c r="M184" s="40">
        <f>100*L184/K184</f>
        <v>109.359605911330</v>
      </c>
      <c r="N184" s="41"/>
      <c r="O184" s="41"/>
      <c r="P184" s="40">
        <f>1-(N184/D184)</f>
        <v>1</v>
      </c>
      <c r="Q184" s="40">
        <f>O184-K184</f>
        <v>-1331.68</v>
      </c>
      <c r="R184" s="40">
        <f>(Q184/K184*100)</f>
        <v>-100</v>
      </c>
      <c r="S184" s="41"/>
      <c r="T184" s="41"/>
      <c r="U184" s="41"/>
      <c r="V184" s="41"/>
    </row>
    <row r="185" ht="75" customHeight="1">
      <c r="A185" t="s" s="119">
        <v>197</v>
      </c>
      <c r="B185" t="s" s="38">
        <v>83</v>
      </c>
      <c r="C185" t="s" s="39">
        <v>198</v>
      </c>
      <c r="D185" s="40">
        <v>3400</v>
      </c>
      <c r="E185" s="40">
        <v>18</v>
      </c>
      <c r="F185" s="40">
        <f>D185*(100-E185)/100</f>
        <v>2788</v>
      </c>
      <c r="G185" s="40">
        <v>15</v>
      </c>
      <c r="H185" t="s" s="38">
        <v>28</v>
      </c>
      <c r="I185" s="40">
        <v>1117</v>
      </c>
      <c r="J185" s="40">
        <v>170</v>
      </c>
      <c r="K185" s="40">
        <f>I185*1.04+J185</f>
        <v>1331.68</v>
      </c>
      <c r="L185" s="40">
        <f>F185-K185</f>
        <v>1456.32</v>
      </c>
      <c r="M185" s="40">
        <f>100*L185/K185</f>
        <v>109.359605911330</v>
      </c>
      <c r="N185" s="41"/>
      <c r="O185" s="41"/>
      <c r="P185" s="40">
        <f>1-(N185/D185)</f>
        <v>1</v>
      </c>
      <c r="Q185" s="40">
        <f>O185-K185</f>
        <v>-1331.68</v>
      </c>
      <c r="R185" s="40">
        <f>(Q185/K185*100)</f>
        <v>-100</v>
      </c>
      <c r="S185" s="41"/>
      <c r="T185" s="41"/>
      <c r="U185" s="41"/>
      <c r="V185" s="41"/>
    </row>
    <row r="186" ht="30.6" customHeight="1">
      <c r="A186" t="s" s="69">
        <v>199</v>
      </c>
      <c r="B186" t="s" s="28">
        <v>59</v>
      </c>
      <c r="C186" t="s" s="46">
        <v>200</v>
      </c>
      <c r="D186" s="30">
        <v>8500</v>
      </c>
      <c r="E186" s="30">
        <v>18</v>
      </c>
      <c r="F186" s="30">
        <f>D186*(100-E186)/100</f>
        <v>6970</v>
      </c>
      <c r="G186" s="30">
        <v>2</v>
      </c>
      <c r="H186" t="s" s="28">
        <v>35</v>
      </c>
      <c r="I186" s="30">
        <v>812</v>
      </c>
      <c r="J186" s="30">
        <v>150</v>
      </c>
      <c r="K186" s="30">
        <f>I186*1.04+J186</f>
        <v>994.48</v>
      </c>
      <c r="L186" s="30">
        <f>F186-K186</f>
        <v>5975.52</v>
      </c>
      <c r="M186" s="30">
        <f>100*L186/K186</f>
        <v>600.868795752554</v>
      </c>
      <c r="N186" s="30">
        <v>7980</v>
      </c>
      <c r="O186" s="30">
        <v>6578</v>
      </c>
      <c r="P186" s="30">
        <f>1-(N186/D186)</f>
        <v>0.0611764705882353</v>
      </c>
      <c r="Q186" s="30">
        <f>O186-K186</f>
        <v>5583.52</v>
      </c>
      <c r="R186" s="30">
        <f>(Q186/K186*100)</f>
        <v>561.451210682970</v>
      </c>
      <c r="S186" s="31"/>
      <c r="T186" s="31"/>
      <c r="U186" s="31"/>
      <c r="V186" s="31"/>
    </row>
    <row r="187" ht="63" customHeight="1">
      <c r="A187" t="s" s="12">
        <v>201</v>
      </c>
      <c r="B187" t="s" s="13">
        <v>64</v>
      </c>
      <c r="C187" t="s" s="14">
        <v>202</v>
      </c>
      <c r="D187" s="15">
        <v>1980</v>
      </c>
      <c r="E187" s="15">
        <v>18</v>
      </c>
      <c r="F187" s="15">
        <f>D187*(100-E187)/100</f>
        <v>1623.6</v>
      </c>
      <c r="G187" s="15">
        <v>20</v>
      </c>
      <c r="H187" t="s" s="13">
        <v>28</v>
      </c>
      <c r="I187" s="15">
        <v>592</v>
      </c>
      <c r="J187" s="15">
        <v>150</v>
      </c>
      <c r="K187" s="15">
        <f>I187*1.04+J187</f>
        <v>765.6799999999999</v>
      </c>
      <c r="L187" s="15">
        <f>F187-K187</f>
        <v>857.92</v>
      </c>
      <c r="M187" s="15">
        <f>100*L187/K187</f>
        <v>112.046808066033</v>
      </c>
      <c r="N187" s="15">
        <v>1508</v>
      </c>
      <c r="O187" s="15">
        <v>1077</v>
      </c>
      <c r="P187" s="15">
        <f>1-(N187/D187)</f>
        <v>0.238383838383838</v>
      </c>
      <c r="Q187" s="15">
        <f>O187-K187</f>
        <v>311.32</v>
      </c>
      <c r="R187" s="15">
        <f>(Q187/K187*100)</f>
        <v>40.6592832514889</v>
      </c>
      <c r="S187" s="16"/>
      <c r="T187" s="16"/>
      <c r="U187" s="16"/>
      <c r="V187" s="16"/>
    </row>
    <row r="188" ht="63" customHeight="1">
      <c r="A188" t="s" s="12">
        <v>201</v>
      </c>
      <c r="B188" t="s" s="13">
        <v>64</v>
      </c>
      <c r="C188" t="s" s="14">
        <v>202</v>
      </c>
      <c r="D188" s="15">
        <v>1980</v>
      </c>
      <c r="E188" s="15">
        <v>18</v>
      </c>
      <c r="F188" s="15">
        <f>D188*(100-E188)/100</f>
        <v>1623.6</v>
      </c>
      <c r="G188" s="15">
        <v>20</v>
      </c>
      <c r="H188" t="s" s="13">
        <v>28</v>
      </c>
      <c r="I188" s="15">
        <v>592</v>
      </c>
      <c r="J188" s="15">
        <v>150</v>
      </c>
      <c r="K188" s="15">
        <f>I188*1.04+J188</f>
        <v>765.6799999999999</v>
      </c>
      <c r="L188" s="15">
        <f>F188-K188</f>
        <v>857.92</v>
      </c>
      <c r="M188" s="15">
        <f>100*L188/K188</f>
        <v>112.046808066033</v>
      </c>
      <c r="N188" s="15">
        <v>1473</v>
      </c>
      <c r="O188" s="15">
        <v>1047</v>
      </c>
      <c r="P188" s="15">
        <f>1-(N188/D188)</f>
        <v>0.256060606060606</v>
      </c>
      <c r="Q188" s="15">
        <f>O188-K188</f>
        <v>281.32</v>
      </c>
      <c r="R188" s="15">
        <f>(Q188/K188*100)</f>
        <v>36.7411973670463</v>
      </c>
      <c r="S188" s="16"/>
      <c r="T188" s="16"/>
      <c r="U188" s="16"/>
      <c r="V188" s="16"/>
    </row>
    <row r="189" ht="63" customHeight="1">
      <c r="A189" t="s" s="12">
        <v>201</v>
      </c>
      <c r="B189" t="s" s="13">
        <v>64</v>
      </c>
      <c r="C189" t="s" s="14">
        <v>202</v>
      </c>
      <c r="D189" s="15">
        <v>1980</v>
      </c>
      <c r="E189" s="15">
        <v>18</v>
      </c>
      <c r="F189" s="15">
        <f>D189*(100-E189)/100</f>
        <v>1623.6</v>
      </c>
      <c r="G189" s="15">
        <v>20</v>
      </c>
      <c r="H189" t="s" s="13">
        <v>28</v>
      </c>
      <c r="I189" s="15">
        <v>592</v>
      </c>
      <c r="J189" s="15">
        <v>150</v>
      </c>
      <c r="K189" s="15">
        <f>I189*1.04+J189</f>
        <v>765.6799999999999</v>
      </c>
      <c r="L189" s="15">
        <f>F189-K189</f>
        <v>857.92</v>
      </c>
      <c r="M189" s="15">
        <f>100*L189/K189</f>
        <v>112.046808066033</v>
      </c>
      <c r="N189" s="15">
        <v>1473</v>
      </c>
      <c r="O189" s="15">
        <v>1047</v>
      </c>
      <c r="P189" s="15">
        <f>1-(N189/D189)</f>
        <v>0.256060606060606</v>
      </c>
      <c r="Q189" s="15">
        <f>O189-K189</f>
        <v>281.32</v>
      </c>
      <c r="R189" s="15">
        <f>(Q189/K189*100)</f>
        <v>36.7411973670463</v>
      </c>
      <c r="S189" s="16"/>
      <c r="T189" s="16"/>
      <c r="U189" s="16"/>
      <c r="V189" s="16"/>
    </row>
    <row r="190" ht="63" customHeight="1">
      <c r="A190" t="s" s="12">
        <v>201</v>
      </c>
      <c r="B190" t="s" s="13">
        <v>64</v>
      </c>
      <c r="C190" t="s" s="14">
        <v>202</v>
      </c>
      <c r="D190" s="15">
        <v>1980</v>
      </c>
      <c r="E190" s="15">
        <v>18</v>
      </c>
      <c r="F190" s="15">
        <f>D190*(100-E190)/100</f>
        <v>1623.6</v>
      </c>
      <c r="G190" s="15">
        <v>20</v>
      </c>
      <c r="H190" t="s" s="13">
        <v>28</v>
      </c>
      <c r="I190" s="15">
        <v>592</v>
      </c>
      <c r="J190" s="15">
        <v>150</v>
      </c>
      <c r="K190" s="15">
        <f>I190*1.04+J190</f>
        <v>765.6799999999999</v>
      </c>
      <c r="L190" s="15">
        <f>F190-K190</f>
        <v>857.92</v>
      </c>
      <c r="M190" s="15">
        <f>100*L190/K190</f>
        <v>112.046808066033</v>
      </c>
      <c r="N190" s="15">
        <v>1473</v>
      </c>
      <c r="O190" s="15">
        <v>1047</v>
      </c>
      <c r="P190" s="15">
        <f>1-(N190/D190)</f>
        <v>0.256060606060606</v>
      </c>
      <c r="Q190" s="15">
        <f>O190-K190</f>
        <v>281.32</v>
      </c>
      <c r="R190" s="15">
        <f>(Q190/K190*100)</f>
        <v>36.7411973670463</v>
      </c>
      <c r="S190" s="16"/>
      <c r="T190" s="16"/>
      <c r="U190" s="16"/>
      <c r="V190" s="16"/>
    </row>
    <row r="191" ht="63" customHeight="1">
      <c r="A191" t="s" s="68">
        <v>201</v>
      </c>
      <c r="B191" t="s" s="63">
        <v>64</v>
      </c>
      <c r="C191" t="s" s="64">
        <v>202</v>
      </c>
      <c r="D191" s="65">
        <v>1980</v>
      </c>
      <c r="E191" s="65">
        <v>18</v>
      </c>
      <c r="F191" s="65">
        <f>D191*(100-E191)/100</f>
        <v>1623.6</v>
      </c>
      <c r="G191" s="65">
        <v>20</v>
      </c>
      <c r="H191" t="s" s="63">
        <v>28</v>
      </c>
      <c r="I191" s="65">
        <v>592</v>
      </c>
      <c r="J191" s="65">
        <v>150</v>
      </c>
      <c r="K191" s="65">
        <f>I191*1.04+J191</f>
        <v>765.6799999999999</v>
      </c>
      <c r="L191" s="65">
        <f>F191-K191</f>
        <v>857.92</v>
      </c>
      <c r="M191" s="65">
        <f>100*L191/K191</f>
        <v>112.046808066033</v>
      </c>
      <c r="N191" s="65">
        <v>1473</v>
      </c>
      <c r="O191" s="65">
        <v>1047</v>
      </c>
      <c r="P191" s="65">
        <f>1-(N191/D191)</f>
        <v>0.256060606060606</v>
      </c>
      <c r="Q191" s="65">
        <f>O191-K191</f>
        <v>281.32</v>
      </c>
      <c r="R191" s="65">
        <f>(Q191/K191*100)</f>
        <v>36.7411973670463</v>
      </c>
      <c r="S191" s="66"/>
      <c r="T191" s="66"/>
      <c r="U191" s="66"/>
      <c r="V191" s="66"/>
    </row>
    <row r="192" ht="39" customHeight="1">
      <c r="A192" t="s" s="68">
        <v>203</v>
      </c>
      <c r="B192" t="s" s="63">
        <v>64</v>
      </c>
      <c r="C192" t="s" s="64">
        <v>204</v>
      </c>
      <c r="D192" s="65">
        <v>6480</v>
      </c>
      <c r="E192" s="65">
        <v>18</v>
      </c>
      <c r="F192" s="65">
        <f>D192*(100-E192)/100</f>
        <v>5313.6</v>
      </c>
      <c r="G192" s="65">
        <v>10</v>
      </c>
      <c r="H192" t="s" s="63">
        <v>28</v>
      </c>
      <c r="I192" s="65">
        <v>2917</v>
      </c>
      <c r="J192" s="65">
        <v>230</v>
      </c>
      <c r="K192" s="65">
        <f>I192*1.04+J192</f>
        <v>3263.68</v>
      </c>
      <c r="L192" s="65">
        <f>F192-K192</f>
        <v>2049.92</v>
      </c>
      <c r="M192" s="65">
        <f>100*L192/K192</f>
        <v>62.8100794195509</v>
      </c>
      <c r="N192" s="65">
        <v>5993</v>
      </c>
      <c r="O192" s="65">
        <v>4889</v>
      </c>
      <c r="P192" s="65">
        <f>1-(N192/D192)</f>
        <v>0.0751543209876543</v>
      </c>
      <c r="Q192" s="65">
        <f>O192-K192</f>
        <v>1625.32</v>
      </c>
      <c r="R192" s="65">
        <f>(Q192/K192*100)</f>
        <v>49.8002255123051</v>
      </c>
      <c r="S192" s="66"/>
      <c r="T192" s="66"/>
      <c r="U192" s="66"/>
      <c r="V192" s="66"/>
    </row>
    <row r="193" ht="39" customHeight="1">
      <c r="A193" t="s" s="68">
        <v>203</v>
      </c>
      <c r="B193" t="s" s="63">
        <v>64</v>
      </c>
      <c r="C193" t="s" s="64">
        <v>204</v>
      </c>
      <c r="D193" s="65">
        <v>6480</v>
      </c>
      <c r="E193" s="65">
        <v>18</v>
      </c>
      <c r="F193" s="65">
        <f>D193*(100-E193)/100</f>
        <v>5313.6</v>
      </c>
      <c r="G193" s="65">
        <v>10</v>
      </c>
      <c r="H193" t="s" s="63">
        <v>28</v>
      </c>
      <c r="I193" s="65">
        <v>2917</v>
      </c>
      <c r="J193" s="65">
        <v>230</v>
      </c>
      <c r="K193" s="65">
        <f>I193*1.04+J193</f>
        <v>3263.68</v>
      </c>
      <c r="L193" s="65">
        <f>F193-K193</f>
        <v>2049.92</v>
      </c>
      <c r="M193" s="65">
        <f>100*L193/K193</f>
        <v>62.8100794195509</v>
      </c>
      <c r="N193" s="65">
        <v>5513</v>
      </c>
      <c r="O193" s="65">
        <v>4481</v>
      </c>
      <c r="P193" s="65">
        <f>1-(N193/D193)</f>
        <v>0.149228395061728</v>
      </c>
      <c r="Q193" s="65">
        <f>O193-K193</f>
        <v>1217.32</v>
      </c>
      <c r="R193" s="65">
        <f>(Q193/K193*100)</f>
        <v>37.2989999019512</v>
      </c>
      <c r="S193" s="66"/>
      <c r="T193" s="66"/>
      <c r="U193" s="66"/>
      <c r="V193" s="66"/>
    </row>
    <row r="194" ht="87" customHeight="1">
      <c r="A194" t="s" s="99">
        <v>205</v>
      </c>
      <c r="B194" t="s" s="100">
        <v>99</v>
      </c>
      <c r="C194" t="s" s="101">
        <v>206</v>
      </c>
      <c r="D194" s="102">
        <v>2800</v>
      </c>
      <c r="E194" s="102">
        <v>18</v>
      </c>
      <c r="F194" s="102">
        <f>D194*(100-E194)/100</f>
        <v>2296</v>
      </c>
      <c r="G194" s="102">
        <v>10</v>
      </c>
      <c r="H194" t="s" s="100">
        <v>28</v>
      </c>
      <c r="I194" s="102">
        <v>581</v>
      </c>
      <c r="J194" s="102">
        <v>50</v>
      </c>
      <c r="K194" s="102">
        <f>I194*1.04+J194</f>
        <v>654.24</v>
      </c>
      <c r="L194" s="102">
        <f>F194-K194</f>
        <v>1641.76</v>
      </c>
      <c r="M194" s="102">
        <f>100*L194/K194</f>
        <v>250.941550501345</v>
      </c>
      <c r="N194" s="102">
        <v>498</v>
      </c>
      <c r="O194" s="102">
        <v>273</v>
      </c>
      <c r="P194" s="102">
        <f>1-(N194/D194)</f>
        <v>0.822142857142857</v>
      </c>
      <c r="Q194" s="102">
        <f>O194-K194</f>
        <v>-381.24</v>
      </c>
      <c r="R194" s="102">
        <f>(Q194/K194*100)</f>
        <v>-58.2721936903888</v>
      </c>
      <c r="S194" s="103"/>
      <c r="T194" s="103"/>
      <c r="U194" s="103"/>
      <c r="V194" s="103"/>
    </row>
    <row r="195" ht="87" customHeight="1">
      <c r="A195" t="s" s="93">
        <v>205</v>
      </c>
      <c r="B195" t="s" s="33">
        <v>99</v>
      </c>
      <c r="C195" t="s" s="34">
        <v>206</v>
      </c>
      <c r="D195" s="35">
        <v>2800</v>
      </c>
      <c r="E195" s="35">
        <v>18</v>
      </c>
      <c r="F195" s="35">
        <f>D195*(100-E195)/100</f>
        <v>2296</v>
      </c>
      <c r="G195" s="35">
        <v>10</v>
      </c>
      <c r="H195" t="s" s="33">
        <v>28</v>
      </c>
      <c r="I195" s="35">
        <v>581</v>
      </c>
      <c r="J195" s="35">
        <v>50</v>
      </c>
      <c r="K195" s="35">
        <f>I195*1.04+J195</f>
        <v>654.24</v>
      </c>
      <c r="L195" s="35">
        <f>F195-K195</f>
        <v>1641.76</v>
      </c>
      <c r="M195" s="35">
        <f>100*L195/K195</f>
        <v>250.941550501345</v>
      </c>
      <c r="N195" s="36"/>
      <c r="O195" s="36"/>
      <c r="P195" s="35">
        <f>1-(N195/D195)</f>
        <v>1</v>
      </c>
      <c r="Q195" s="35">
        <f>O195-K195</f>
        <v>-654.24</v>
      </c>
      <c r="R195" s="35">
        <f>(Q195/K195*100)</f>
        <v>-100</v>
      </c>
      <c r="S195" s="36"/>
      <c r="T195" s="36"/>
      <c r="U195" s="36"/>
      <c r="V195" s="36"/>
    </row>
    <row r="196" ht="61.55" customHeight="1">
      <c r="A196" t="s" s="9">
        <v>7</v>
      </c>
      <c r="B196" t="s" s="10">
        <v>8</v>
      </c>
      <c r="C196" t="s" s="10">
        <v>9</v>
      </c>
      <c r="D196" t="s" s="10">
        <v>10</v>
      </c>
      <c r="E196" t="s" s="10">
        <v>11</v>
      </c>
      <c r="F196" t="s" s="10">
        <v>12</v>
      </c>
      <c r="G196" t="s" s="10">
        <v>13</v>
      </c>
      <c r="H196" t="s" s="10">
        <v>14</v>
      </c>
      <c r="I196" t="s" s="10">
        <v>15</v>
      </c>
      <c r="J196" t="s" s="10">
        <v>16</v>
      </c>
      <c r="K196" t="s" s="10">
        <v>17</v>
      </c>
      <c r="L196" t="s" s="10">
        <v>18</v>
      </c>
      <c r="M196" t="s" s="10">
        <v>19</v>
      </c>
      <c r="N196" t="s" s="10">
        <v>20</v>
      </c>
      <c r="O196" t="s" s="10">
        <v>21</v>
      </c>
      <c r="P196" t="s" s="10">
        <v>22</v>
      </c>
      <c r="Q196" t="s" s="10">
        <v>23</v>
      </c>
      <c r="R196" t="s" s="10">
        <v>24</v>
      </c>
      <c r="S196" s="11"/>
      <c r="T196" s="11"/>
      <c r="U196" s="11"/>
      <c r="V196" s="11"/>
    </row>
    <row r="197" ht="30.6" customHeight="1">
      <c r="A197" t="s" s="43">
        <v>199</v>
      </c>
      <c r="B197" t="s" s="23">
        <v>59</v>
      </c>
      <c r="C197" t="s" s="24">
        <v>200</v>
      </c>
      <c r="D197" s="25">
        <v>8500</v>
      </c>
      <c r="E197" s="25">
        <v>18</v>
      </c>
      <c r="F197" s="25">
        <f>D197*(100-E197)/100</f>
        <v>6970</v>
      </c>
      <c r="G197" s="25">
        <v>2</v>
      </c>
      <c r="H197" t="s" s="23">
        <v>35</v>
      </c>
      <c r="I197" s="25">
        <v>573</v>
      </c>
      <c r="J197" s="25">
        <v>150</v>
      </c>
      <c r="K197" s="25">
        <f>I197*1.04+J197</f>
        <v>745.92</v>
      </c>
      <c r="L197" s="25">
        <f>F197-K197</f>
        <v>6224.08</v>
      </c>
      <c r="M197" s="25">
        <f>100*L197/K197</f>
        <v>834.416559416559</v>
      </c>
      <c r="N197" s="25">
        <v>5999</v>
      </c>
      <c r="O197" s="25">
        <v>4849</v>
      </c>
      <c r="P197" s="25">
        <f>1-(N197/D197)</f>
        <v>0.294235294117647</v>
      </c>
      <c r="Q197" s="25">
        <f>O197-K197</f>
        <v>4103.08</v>
      </c>
      <c r="R197" s="25">
        <f>(Q197/K197*100)</f>
        <v>550.069712569713</v>
      </c>
      <c r="S197" s="26"/>
      <c r="T197" s="26"/>
      <c r="U197" s="26"/>
      <c r="V197" s="26"/>
    </row>
    <row r="198" ht="44.6" customHeight="1">
      <c r="A198" t="s" s="69">
        <v>207</v>
      </c>
      <c r="B198" t="s" s="28">
        <v>99</v>
      </c>
      <c r="C198" t="s" s="46">
        <v>208</v>
      </c>
      <c r="D198" s="30">
        <v>2999</v>
      </c>
      <c r="E198" s="30">
        <v>18</v>
      </c>
      <c r="F198" s="30">
        <f>D198*(100-E198)/100</f>
        <v>2459.18</v>
      </c>
      <c r="G198" s="30">
        <v>1</v>
      </c>
      <c r="H198" t="s" s="28">
        <v>35</v>
      </c>
      <c r="I198" s="30">
        <v>976</v>
      </c>
      <c r="J198" s="30">
        <v>100</v>
      </c>
      <c r="K198" s="30">
        <f>I198*1.04+J198</f>
        <v>1115.04</v>
      </c>
      <c r="L198" s="30">
        <f>F198-K198</f>
        <v>1344.14</v>
      </c>
      <c r="M198" s="30">
        <f>100*L198/K198</f>
        <v>120.546348113072</v>
      </c>
      <c r="N198" s="30">
        <v>2978</v>
      </c>
      <c r="O198" s="30">
        <v>2467</v>
      </c>
      <c r="P198" s="30">
        <f>1-(N198/D198)</f>
        <v>0.00700233411137046</v>
      </c>
      <c r="Q198" s="30">
        <f>O198-K198</f>
        <v>1351.96</v>
      </c>
      <c r="R198" s="30">
        <f>(Q198/K198*100)</f>
        <v>121.247668245085</v>
      </c>
      <c r="S198" s="31"/>
      <c r="T198" s="31"/>
      <c r="U198" s="31"/>
      <c r="V198" s="31"/>
    </row>
    <row r="199" ht="51" customHeight="1">
      <c r="A199" t="s" s="22">
        <v>209</v>
      </c>
      <c r="B199" t="s" s="23">
        <v>59</v>
      </c>
      <c r="C199" t="s" s="24">
        <v>210</v>
      </c>
      <c r="D199" s="25">
        <v>3600</v>
      </c>
      <c r="E199" s="25">
        <v>18</v>
      </c>
      <c r="F199" s="25">
        <f>D199*(100-E199)/100</f>
        <v>2952</v>
      </c>
      <c r="G199" s="25">
        <v>10</v>
      </c>
      <c r="H199" t="s" s="23">
        <v>28</v>
      </c>
      <c r="I199" s="25">
        <v>1262</v>
      </c>
      <c r="J199" s="25">
        <v>150</v>
      </c>
      <c r="K199" s="25">
        <f>I199*1.04+J199</f>
        <v>1462.48</v>
      </c>
      <c r="L199" s="25">
        <f>F199-K199</f>
        <v>1489.52</v>
      </c>
      <c r="M199" s="25">
        <f>100*L199/K199</f>
        <v>101.848914173185</v>
      </c>
      <c r="N199" s="25">
        <v>3178</v>
      </c>
      <c r="O199" s="25">
        <v>2496</v>
      </c>
      <c r="P199" s="25">
        <f>1-(N199/D199)</f>
        <v>0.117222222222222</v>
      </c>
      <c r="Q199" s="25">
        <f>O199-K199</f>
        <v>1033.52</v>
      </c>
      <c r="R199" s="25">
        <f>(Q199/K199*100)</f>
        <v>70.6690006017176</v>
      </c>
      <c r="S199" s="26"/>
      <c r="T199" s="26"/>
      <c r="U199" s="26"/>
      <c r="V199" s="26"/>
    </row>
    <row r="200" ht="51" customHeight="1">
      <c r="A200" t="s" s="45">
        <v>209</v>
      </c>
      <c r="B200" t="s" s="28">
        <v>59</v>
      </c>
      <c r="C200" t="s" s="46">
        <v>210</v>
      </c>
      <c r="D200" s="30">
        <v>3600</v>
      </c>
      <c r="E200" s="30">
        <v>18</v>
      </c>
      <c r="F200" s="30">
        <f>D200*(100-E200)/100</f>
        <v>2952</v>
      </c>
      <c r="G200" s="30">
        <v>10</v>
      </c>
      <c r="H200" t="s" s="28">
        <v>28</v>
      </c>
      <c r="I200" s="30">
        <v>1262</v>
      </c>
      <c r="J200" s="30">
        <v>150</v>
      </c>
      <c r="K200" s="30">
        <f>I200*1.04+J200</f>
        <v>1462.48</v>
      </c>
      <c r="L200" s="30">
        <f>F200-K200</f>
        <v>1489.52</v>
      </c>
      <c r="M200" s="30">
        <f>100*L200/K200</f>
        <v>101.848914173185</v>
      </c>
      <c r="N200" s="30">
        <v>3173</v>
      </c>
      <c r="O200" s="30">
        <v>2492</v>
      </c>
      <c r="P200" s="30">
        <f>1-(N200/D200)</f>
        <v>0.118611111111111</v>
      </c>
      <c r="Q200" s="30">
        <f>O200-K200</f>
        <v>1029.52</v>
      </c>
      <c r="R200" s="30">
        <f>(Q200/K200*100)</f>
        <v>70.39549258793279</v>
      </c>
      <c r="S200" s="31"/>
      <c r="T200" s="31"/>
      <c r="U200" s="31"/>
      <c r="V200" s="31"/>
    </row>
    <row r="201" ht="51" customHeight="1">
      <c r="A201" t="s" s="99">
        <v>209</v>
      </c>
      <c r="B201" t="s" s="100">
        <v>59</v>
      </c>
      <c r="C201" t="s" s="101">
        <v>210</v>
      </c>
      <c r="D201" s="102">
        <v>3600</v>
      </c>
      <c r="E201" s="102">
        <v>18</v>
      </c>
      <c r="F201" s="102">
        <f>D201*(100-E201)/100</f>
        <v>2952</v>
      </c>
      <c r="G201" s="102">
        <v>10</v>
      </c>
      <c r="H201" t="s" s="100">
        <v>28</v>
      </c>
      <c r="I201" s="102">
        <v>1262</v>
      </c>
      <c r="J201" s="102">
        <v>150</v>
      </c>
      <c r="K201" s="102">
        <f>I201*1.04+J201</f>
        <v>1462.48</v>
      </c>
      <c r="L201" s="102">
        <f>F201-K201</f>
        <v>1489.52</v>
      </c>
      <c r="M201" s="102">
        <f>100*L201/K201</f>
        <v>101.848914173185</v>
      </c>
      <c r="N201" s="102">
        <v>1444</v>
      </c>
      <c r="O201" s="102">
        <v>957</v>
      </c>
      <c r="P201" s="102">
        <f>1-(N201/D201)</f>
        <v>0.598888888888889</v>
      </c>
      <c r="Q201" s="102">
        <f>O201-K201</f>
        <v>-505.48</v>
      </c>
      <c r="R201" s="102">
        <f>(Q201/K201*100)</f>
        <v>-34.5632077019857</v>
      </c>
      <c r="S201" s="103"/>
      <c r="T201" s="103"/>
      <c r="U201" s="103"/>
      <c r="V201" s="103"/>
    </row>
    <row r="202" ht="51" customHeight="1">
      <c r="A202" t="s" s="93">
        <v>209</v>
      </c>
      <c r="B202" t="s" s="33">
        <v>59</v>
      </c>
      <c r="C202" t="s" s="34">
        <v>210</v>
      </c>
      <c r="D202" s="35">
        <v>3600</v>
      </c>
      <c r="E202" s="35">
        <v>18</v>
      </c>
      <c r="F202" s="35">
        <f>D202*(100-E202)/100</f>
        <v>2952</v>
      </c>
      <c r="G202" s="35">
        <v>10</v>
      </c>
      <c r="H202" t="s" s="33">
        <v>28</v>
      </c>
      <c r="I202" s="35">
        <v>1262</v>
      </c>
      <c r="J202" s="35">
        <v>150</v>
      </c>
      <c r="K202" s="35">
        <f>I202*1.04+J202</f>
        <v>1462.48</v>
      </c>
      <c r="L202" s="35">
        <f>F202-K202</f>
        <v>1489.52</v>
      </c>
      <c r="M202" s="35">
        <f>100*L202/K202</f>
        <v>101.848914173185</v>
      </c>
      <c r="N202" s="36"/>
      <c r="O202" s="36"/>
      <c r="P202" s="35">
        <f>1-(N202/D202)</f>
        <v>1</v>
      </c>
      <c r="Q202" s="35">
        <f>O202-K202</f>
        <v>-1462.48</v>
      </c>
      <c r="R202" s="35">
        <f>(Q202/K202*100)</f>
        <v>-100</v>
      </c>
      <c r="S202" s="36"/>
      <c r="T202" s="36"/>
      <c r="U202" s="36"/>
      <c r="V202" s="36"/>
    </row>
    <row r="203" ht="27" customHeight="1">
      <c r="A203" t="s" s="120">
        <v>211</v>
      </c>
      <c r="B203" t="s" s="121">
        <v>59</v>
      </c>
      <c r="C203" t="s" s="122">
        <v>212</v>
      </c>
      <c r="D203" s="123">
        <v>4160</v>
      </c>
      <c r="E203" s="123">
        <v>18</v>
      </c>
      <c r="F203" s="123">
        <f>D203*(100-E203)/100</f>
        <v>3411.2</v>
      </c>
      <c r="G203" s="123">
        <v>5</v>
      </c>
      <c r="H203" t="s" s="121">
        <v>28</v>
      </c>
      <c r="I203" s="123">
        <v>1408</v>
      </c>
      <c r="J203" s="123">
        <v>150</v>
      </c>
      <c r="K203" s="123">
        <f>I203*1.04+J203</f>
        <v>1614.32</v>
      </c>
      <c r="L203" s="123">
        <f>F203-K203</f>
        <v>1796.88</v>
      </c>
      <c r="M203" s="123">
        <f>100*L203/K203</f>
        <v>111.308786362060</v>
      </c>
      <c r="N203" s="123">
        <v>1898</v>
      </c>
      <c r="O203" s="123">
        <v>1408</v>
      </c>
      <c r="P203" s="123">
        <f>1-(N203/D203)</f>
        <v>0.54375</v>
      </c>
      <c r="Q203" s="123">
        <f>O203-K203</f>
        <v>-206.32</v>
      </c>
      <c r="R203" s="123">
        <f>(Q203/K203*100)</f>
        <v>-12.7806135090936</v>
      </c>
      <c r="S203" s="124"/>
      <c r="T203" s="124"/>
      <c r="U203" s="124"/>
      <c r="V203" s="124"/>
    </row>
    <row r="204" ht="27" customHeight="1">
      <c r="A204" t="s" s="93">
        <v>211</v>
      </c>
      <c r="B204" t="s" s="33">
        <v>59</v>
      </c>
      <c r="C204" t="s" s="34">
        <v>212</v>
      </c>
      <c r="D204" s="35">
        <v>4160</v>
      </c>
      <c r="E204" s="35">
        <v>18</v>
      </c>
      <c r="F204" s="35">
        <f>D204*(100-E204)/100</f>
        <v>3411.2</v>
      </c>
      <c r="G204" s="35">
        <v>5</v>
      </c>
      <c r="H204" t="s" s="33">
        <v>28</v>
      </c>
      <c r="I204" s="35">
        <v>1408</v>
      </c>
      <c r="J204" s="35">
        <v>150</v>
      </c>
      <c r="K204" s="35">
        <f>I204*1.04+J204</f>
        <v>1614.32</v>
      </c>
      <c r="L204" s="35">
        <f>F204-K204</f>
        <v>1796.88</v>
      </c>
      <c r="M204" s="35">
        <f>100*L204/K204</f>
        <v>111.308786362060</v>
      </c>
      <c r="N204" s="36"/>
      <c r="O204" s="36"/>
      <c r="P204" s="35">
        <f>1-(N204/D204)</f>
        <v>1</v>
      </c>
      <c r="Q204" s="35">
        <f>O204-K204</f>
        <v>-1614.32</v>
      </c>
      <c r="R204" s="35">
        <f>(Q204/K204*100)</f>
        <v>-100</v>
      </c>
      <c r="S204" s="36"/>
      <c r="T204" s="36"/>
      <c r="U204" s="36"/>
      <c r="V204" s="36"/>
    </row>
    <row r="205" ht="30.6" customHeight="1">
      <c r="A205" t="s" s="42">
        <v>213</v>
      </c>
      <c r="B205" t="s" s="13">
        <v>59</v>
      </c>
      <c r="C205" t="s" s="14">
        <v>214</v>
      </c>
      <c r="D205" s="15">
        <v>1700</v>
      </c>
      <c r="E205" s="15">
        <v>18</v>
      </c>
      <c r="F205" s="15">
        <f>D205*(100-E205)/100</f>
        <v>1394</v>
      </c>
      <c r="G205" s="15">
        <v>3</v>
      </c>
      <c r="H205" t="s" s="13">
        <v>35</v>
      </c>
      <c r="I205" s="15">
        <v>640</v>
      </c>
      <c r="J205" s="15">
        <v>150</v>
      </c>
      <c r="K205" s="15">
        <f>I205*1.04+J205</f>
        <v>815.6</v>
      </c>
      <c r="L205" s="15">
        <f>F205-K205</f>
        <v>578.4</v>
      </c>
      <c r="M205" s="15">
        <f>100*L205/K205</f>
        <v>70.9171162334478</v>
      </c>
      <c r="N205" s="15">
        <v>1673</v>
      </c>
      <c r="O205" s="15">
        <v>1217</v>
      </c>
      <c r="P205" s="15">
        <f>1-(N205/D205)</f>
        <v>0.0158823529411765</v>
      </c>
      <c r="Q205" s="15">
        <f>O205-K205</f>
        <v>401.4</v>
      </c>
      <c r="R205" s="15">
        <f>(Q205/K205*100)</f>
        <v>49.2153016184404</v>
      </c>
      <c r="S205" s="16"/>
      <c r="T205" s="16"/>
      <c r="U205" s="16"/>
      <c r="V205" s="16"/>
    </row>
    <row r="206" ht="27" customHeight="1">
      <c r="A206" t="s" s="12">
        <v>215</v>
      </c>
      <c r="B206" t="s" s="13">
        <v>59</v>
      </c>
      <c r="C206" t="s" s="14">
        <v>216</v>
      </c>
      <c r="D206" s="15">
        <v>1899</v>
      </c>
      <c r="E206" s="15">
        <v>18</v>
      </c>
      <c r="F206" s="15">
        <f>D206*(100-E206)/100</f>
        <v>1557.18</v>
      </c>
      <c r="G206" s="15">
        <v>3</v>
      </c>
      <c r="H206" t="s" s="13">
        <v>28</v>
      </c>
      <c r="I206" s="15">
        <v>667</v>
      </c>
      <c r="J206" s="15">
        <v>150</v>
      </c>
      <c r="K206" s="15">
        <f>I206*1.04+J206</f>
        <v>843.6799999999999</v>
      </c>
      <c r="L206" s="15">
        <f>F206-K206</f>
        <v>713.5</v>
      </c>
      <c r="M206" s="15">
        <f>100*L206/K206</f>
        <v>84.5699791390101</v>
      </c>
      <c r="N206" s="15">
        <v>1698</v>
      </c>
      <c r="O206" s="15">
        <v>1238</v>
      </c>
      <c r="P206" s="15">
        <f>1-(N206/D206)</f>
        <v>0.105845181674566</v>
      </c>
      <c r="Q206" s="15">
        <f>O206-K206</f>
        <v>394.32</v>
      </c>
      <c r="R206" s="15">
        <f>(Q206/K206*100)</f>
        <v>46.738099753461</v>
      </c>
      <c r="S206" s="16"/>
      <c r="T206" s="16"/>
      <c r="U206" s="16"/>
      <c r="V206" s="16"/>
    </row>
    <row r="207" ht="18.6" customHeight="1">
      <c r="A207" t="s" s="67">
        <v>217</v>
      </c>
      <c r="B207" t="s" s="38">
        <v>218</v>
      </c>
      <c r="C207" t="s" s="39">
        <v>219</v>
      </c>
      <c r="D207" s="40">
        <v>3150</v>
      </c>
      <c r="E207" s="40">
        <v>18</v>
      </c>
      <c r="F207" s="40">
        <f>D207*(100-E207)/100</f>
        <v>2583</v>
      </c>
      <c r="G207" s="40">
        <v>10</v>
      </c>
      <c r="H207" t="s" s="38">
        <v>28</v>
      </c>
      <c r="I207" s="40">
        <v>1333</v>
      </c>
      <c r="J207" s="40">
        <v>150</v>
      </c>
      <c r="K207" s="40">
        <f>I207*1.04+J207</f>
        <v>1536.32</v>
      </c>
      <c r="L207" s="40">
        <f>F207-K207</f>
        <v>1046.68</v>
      </c>
      <c r="M207" s="40">
        <f>100*L207/K207</f>
        <v>68.1290356175797</v>
      </c>
      <c r="N207" s="41"/>
      <c r="O207" s="41"/>
      <c r="P207" s="40">
        <f>1-(N207/D207)</f>
        <v>1</v>
      </c>
      <c r="Q207" s="40">
        <f>O207-K207</f>
        <v>-1536.32</v>
      </c>
      <c r="R207" s="40">
        <f>(Q207/K207*100)</f>
        <v>-100</v>
      </c>
      <c r="S207" s="41"/>
      <c r="T207" s="41"/>
      <c r="U207" s="41"/>
      <c r="V207" s="41"/>
    </row>
    <row r="208" ht="18.6" customHeight="1">
      <c r="A208" t="s" s="67">
        <v>217</v>
      </c>
      <c r="B208" t="s" s="38">
        <v>218</v>
      </c>
      <c r="C208" t="s" s="39">
        <v>219</v>
      </c>
      <c r="D208" s="40">
        <v>3150</v>
      </c>
      <c r="E208" s="40">
        <v>18</v>
      </c>
      <c r="F208" s="40">
        <f>D208*(100-E208)/100</f>
        <v>2583</v>
      </c>
      <c r="G208" s="40">
        <v>10</v>
      </c>
      <c r="H208" t="s" s="38">
        <v>28</v>
      </c>
      <c r="I208" s="40">
        <v>1333</v>
      </c>
      <c r="J208" s="40">
        <v>150</v>
      </c>
      <c r="K208" s="40">
        <f>I208*1.04+J208</f>
        <v>1536.32</v>
      </c>
      <c r="L208" s="40">
        <f>F208-K208</f>
        <v>1046.68</v>
      </c>
      <c r="M208" s="40">
        <f>100*L208/K208</f>
        <v>68.1290356175797</v>
      </c>
      <c r="N208" s="41"/>
      <c r="O208" s="41"/>
      <c r="P208" s="40">
        <f>1-(N208/D208)</f>
        <v>1</v>
      </c>
      <c r="Q208" s="40">
        <f>O208-K208</f>
        <v>-1536.32</v>
      </c>
      <c r="R208" s="40">
        <f>(Q208/K208*100)</f>
        <v>-100</v>
      </c>
      <c r="S208" s="41"/>
      <c r="T208" s="41"/>
      <c r="U208" s="41"/>
      <c r="V208" s="41"/>
    </row>
    <row r="209" ht="27" customHeight="1">
      <c r="A209" t="s" s="12">
        <v>220</v>
      </c>
      <c r="B209" t="s" s="13">
        <v>124</v>
      </c>
      <c r="C209" t="s" s="14">
        <v>221</v>
      </c>
      <c r="D209" s="15">
        <v>3800</v>
      </c>
      <c r="E209" s="15">
        <v>18</v>
      </c>
      <c r="F209" s="15">
        <f>D209*(100-E209)/100</f>
        <v>3116</v>
      </c>
      <c r="G209" s="15">
        <v>4</v>
      </c>
      <c r="H209" t="s" s="13">
        <v>28</v>
      </c>
      <c r="I209" s="15">
        <v>1492</v>
      </c>
      <c r="J209" s="15">
        <v>150</v>
      </c>
      <c r="K209" s="15">
        <f>I209*1.04+J209</f>
        <v>1701.68</v>
      </c>
      <c r="L209" s="15">
        <f>F209-K209</f>
        <v>1414.32</v>
      </c>
      <c r="M209" s="15">
        <f>100*L209/K209</f>
        <v>83.1131587607541</v>
      </c>
      <c r="N209" s="15">
        <v>2748</v>
      </c>
      <c r="O209" s="15">
        <v>2131</v>
      </c>
      <c r="P209" s="15">
        <f>1-(N209/D209)</f>
        <v>0.276842105263158</v>
      </c>
      <c r="Q209" s="15">
        <f>O209-K209</f>
        <v>429.32</v>
      </c>
      <c r="R209" s="15">
        <f>(Q209/K209*100)</f>
        <v>25.2291852757275</v>
      </c>
      <c r="S209" s="16"/>
      <c r="T209" s="16"/>
      <c r="U209" s="16"/>
      <c r="V209" s="16"/>
    </row>
    <row r="210" ht="27" customHeight="1">
      <c r="A210" t="s" s="12">
        <v>220</v>
      </c>
      <c r="B210" t="s" s="13">
        <v>124</v>
      </c>
      <c r="C210" t="s" s="14">
        <v>221</v>
      </c>
      <c r="D210" s="15">
        <v>3800</v>
      </c>
      <c r="E210" s="15">
        <v>18</v>
      </c>
      <c r="F210" s="15">
        <f>D210*(100-E210)/100</f>
        <v>3116</v>
      </c>
      <c r="G210" s="15">
        <v>4</v>
      </c>
      <c r="H210" t="s" s="13">
        <v>28</v>
      </c>
      <c r="I210" s="15">
        <v>1492</v>
      </c>
      <c r="J210" s="15">
        <v>150</v>
      </c>
      <c r="K210" s="15">
        <f>I210*1.04+J210</f>
        <v>1701.68</v>
      </c>
      <c r="L210" s="15">
        <f>F210-K210</f>
        <v>1414.32</v>
      </c>
      <c r="M210" s="15">
        <f>100*L210/K210</f>
        <v>83.1131587607541</v>
      </c>
      <c r="N210" s="15">
        <v>2598</v>
      </c>
      <c r="O210" s="15">
        <v>2003</v>
      </c>
      <c r="P210" s="15">
        <f>1-(N210/D210)</f>
        <v>0.316315789473684</v>
      </c>
      <c r="Q210" s="15">
        <f>O210-K210</f>
        <v>301.32</v>
      </c>
      <c r="R210" s="15">
        <f>(Q210/K210*100)</f>
        <v>17.7072069954398</v>
      </c>
      <c r="S210" s="16"/>
      <c r="T210" s="16"/>
      <c r="U210" s="16"/>
      <c r="V210" s="16"/>
    </row>
    <row r="211" ht="61.55" customHeight="1">
      <c r="A211" t="s" s="9">
        <v>7</v>
      </c>
      <c r="B211" t="s" s="10">
        <v>8</v>
      </c>
      <c r="C211" t="s" s="10">
        <v>9</v>
      </c>
      <c r="D211" t="s" s="10">
        <v>10</v>
      </c>
      <c r="E211" t="s" s="10">
        <v>11</v>
      </c>
      <c r="F211" t="s" s="10">
        <v>12</v>
      </c>
      <c r="G211" t="s" s="10">
        <v>13</v>
      </c>
      <c r="H211" t="s" s="10">
        <v>14</v>
      </c>
      <c r="I211" t="s" s="10">
        <v>15</v>
      </c>
      <c r="J211" t="s" s="10">
        <v>16</v>
      </c>
      <c r="K211" t="s" s="10">
        <v>17</v>
      </c>
      <c r="L211" t="s" s="10">
        <v>18</v>
      </c>
      <c r="M211" t="s" s="10">
        <v>19</v>
      </c>
      <c r="N211" t="s" s="10">
        <v>20</v>
      </c>
      <c r="O211" t="s" s="10">
        <v>21</v>
      </c>
      <c r="P211" t="s" s="10">
        <v>22</v>
      </c>
      <c r="Q211" t="s" s="10">
        <v>23</v>
      </c>
      <c r="R211" t="s" s="10">
        <v>24</v>
      </c>
      <c r="S211" s="11"/>
      <c r="T211" s="11"/>
      <c r="U211" s="11"/>
      <c r="V211" s="11"/>
    </row>
    <row r="212" ht="44.6" customHeight="1">
      <c r="A212" t="s" s="42">
        <v>222</v>
      </c>
      <c r="B212" t="s" s="13">
        <v>40</v>
      </c>
      <c r="C212" t="s" s="14">
        <v>223</v>
      </c>
      <c r="D212" s="15">
        <v>9700</v>
      </c>
      <c r="E212" s="15">
        <v>18</v>
      </c>
      <c r="F212" s="15">
        <f>D212*(100-E212)/100</f>
        <v>7954</v>
      </c>
      <c r="G212" s="15">
        <v>10</v>
      </c>
      <c r="H212" t="s" s="13">
        <v>35</v>
      </c>
      <c r="I212" s="15">
        <v>3590</v>
      </c>
      <c r="J212" s="15">
        <v>150</v>
      </c>
      <c r="K212" s="15">
        <f>I212*1.04+J212</f>
        <v>3883.6</v>
      </c>
      <c r="L212" s="15">
        <f>F212-K212</f>
        <v>4070.4</v>
      </c>
      <c r="M212" s="15">
        <f>100*L212/K212</f>
        <v>104.809970130806</v>
      </c>
      <c r="N212" s="15">
        <v>4480</v>
      </c>
      <c r="O212" s="15">
        <v>3743</v>
      </c>
      <c r="P212" s="15">
        <f>1-(N212/D212)</f>
        <v>0.538144329896907</v>
      </c>
      <c r="Q212" s="15">
        <f>O212-K212</f>
        <v>-140.6</v>
      </c>
      <c r="R212" s="15">
        <f>(Q212/K212*100)</f>
        <v>-3.62035225048924</v>
      </c>
      <c r="S212" s="16"/>
      <c r="T212" s="16"/>
      <c r="U212" s="16"/>
      <c r="V212" s="16"/>
    </row>
    <row r="213" ht="27" customHeight="1">
      <c r="A213" t="s" s="22">
        <v>224</v>
      </c>
      <c r="B213" t="s" s="23">
        <v>218</v>
      </c>
      <c r="C213" t="s" s="24">
        <v>225</v>
      </c>
      <c r="D213" s="25">
        <v>4100</v>
      </c>
      <c r="E213" s="25">
        <v>18</v>
      </c>
      <c r="F213" s="25">
        <f>D213*(100-E213)/100</f>
        <v>3362</v>
      </c>
      <c r="G213" s="25">
        <v>4</v>
      </c>
      <c r="H213" t="s" s="23">
        <v>28</v>
      </c>
      <c r="I213" s="25">
        <v>1370</v>
      </c>
      <c r="J213" s="25">
        <v>150</v>
      </c>
      <c r="K213" s="25">
        <f>I213*1.04+J213</f>
        <v>1574.8</v>
      </c>
      <c r="L213" s="25">
        <f>F213-K213</f>
        <v>1787.2</v>
      </c>
      <c r="M213" s="25">
        <f>100*L213/K213</f>
        <v>113.487426974854</v>
      </c>
      <c r="N213" s="25">
        <v>4280</v>
      </c>
      <c r="O213" s="25">
        <v>3433</v>
      </c>
      <c r="P213" s="25">
        <f>1-(N213/D213)</f>
        <v>-0.0439024390243902</v>
      </c>
      <c r="Q213" s="25">
        <f>O213-K213</f>
        <v>1858.2</v>
      </c>
      <c r="R213" s="25">
        <f>(Q213/K213*100)</f>
        <v>117.995935991872</v>
      </c>
      <c r="S213" s="26"/>
      <c r="T213" s="26"/>
      <c r="U213" s="26"/>
      <c r="V213" s="26"/>
    </row>
    <row r="214" ht="63" customHeight="1">
      <c r="A214" t="s" s="68">
        <v>226</v>
      </c>
      <c r="B214" t="s" s="63">
        <v>64</v>
      </c>
      <c r="C214" t="s" s="64">
        <v>227</v>
      </c>
      <c r="D214" s="65">
        <v>3800</v>
      </c>
      <c r="E214" s="65">
        <v>18</v>
      </c>
      <c r="F214" s="65">
        <f>D214*(100-E214)/100</f>
        <v>3116</v>
      </c>
      <c r="G214" s="65">
        <v>8</v>
      </c>
      <c r="H214" t="s" s="63">
        <v>28</v>
      </c>
      <c r="I214" s="65">
        <v>1569</v>
      </c>
      <c r="J214" s="65">
        <v>150</v>
      </c>
      <c r="K214" s="65">
        <f>I214*1.04+J214</f>
        <v>1781.76</v>
      </c>
      <c r="L214" s="65">
        <f>F214-K214</f>
        <v>1334.24</v>
      </c>
      <c r="M214" s="65">
        <f>100*L214/K214</f>
        <v>74.88326149425291</v>
      </c>
      <c r="N214" s="65">
        <v>2941</v>
      </c>
      <c r="O214" s="65">
        <v>2295</v>
      </c>
      <c r="P214" s="65">
        <f>1-(N214/D214)</f>
        <v>0.226052631578947</v>
      </c>
      <c r="Q214" s="65">
        <f>O214-K214</f>
        <v>513.24</v>
      </c>
      <c r="R214" s="65">
        <f>(Q214/K214*100)</f>
        <v>28.8052262931034</v>
      </c>
      <c r="S214" s="66"/>
      <c r="T214" s="66"/>
      <c r="U214" s="66"/>
      <c r="V214" s="66"/>
    </row>
    <row r="215" ht="63" customHeight="1">
      <c r="A215" t="s" s="12">
        <v>226</v>
      </c>
      <c r="B215" t="s" s="13">
        <v>64</v>
      </c>
      <c r="C215" t="s" s="14">
        <v>227</v>
      </c>
      <c r="D215" s="15">
        <v>3800</v>
      </c>
      <c r="E215" s="15">
        <v>18</v>
      </c>
      <c r="F215" s="15">
        <f>D215*(100-E215)/100</f>
        <v>3116</v>
      </c>
      <c r="G215" s="15">
        <v>8</v>
      </c>
      <c r="H215" t="s" s="13">
        <v>28</v>
      </c>
      <c r="I215" s="15">
        <v>1569</v>
      </c>
      <c r="J215" s="15">
        <v>150</v>
      </c>
      <c r="K215" s="15">
        <f>I215*1.04+J215</f>
        <v>1781.76</v>
      </c>
      <c r="L215" s="15">
        <f>F215-K215</f>
        <v>1334.24</v>
      </c>
      <c r="M215" s="15">
        <f>100*L215/K215</f>
        <v>74.88326149425291</v>
      </c>
      <c r="N215" s="15">
        <v>2868</v>
      </c>
      <c r="O215" s="15">
        <v>2233</v>
      </c>
      <c r="P215" s="15">
        <f>1-(N215/D215)</f>
        <v>0.245263157894737</v>
      </c>
      <c r="Q215" s="15">
        <f>O215-K215</f>
        <v>451.24</v>
      </c>
      <c r="R215" s="15">
        <f>(Q215/K215*100)</f>
        <v>25.3255208333333</v>
      </c>
      <c r="S215" s="16"/>
      <c r="T215" s="16"/>
      <c r="U215" s="16"/>
      <c r="V215" s="16"/>
    </row>
    <row r="216" ht="63" customHeight="1">
      <c r="A216" t="s" s="12">
        <v>226</v>
      </c>
      <c r="B216" t="s" s="13">
        <v>64</v>
      </c>
      <c r="C216" t="s" s="14">
        <v>227</v>
      </c>
      <c r="D216" s="15">
        <v>3800</v>
      </c>
      <c r="E216" s="15">
        <v>18</v>
      </c>
      <c r="F216" s="15">
        <f>D216*(100-E216)/100</f>
        <v>3116</v>
      </c>
      <c r="G216" s="15">
        <v>8</v>
      </c>
      <c r="H216" t="s" s="13">
        <v>28</v>
      </c>
      <c r="I216" s="15">
        <v>1569</v>
      </c>
      <c r="J216" s="15">
        <v>150</v>
      </c>
      <c r="K216" s="15">
        <f>I216*1.04+J216</f>
        <v>1781.76</v>
      </c>
      <c r="L216" s="15">
        <f>F216-K216</f>
        <v>1334.24</v>
      </c>
      <c r="M216" s="15">
        <f>100*L216/K216</f>
        <v>74.88326149425291</v>
      </c>
      <c r="N216" s="15">
        <v>2868</v>
      </c>
      <c r="O216" s="15">
        <v>2233</v>
      </c>
      <c r="P216" s="15">
        <f>1-(N216/D216)</f>
        <v>0.245263157894737</v>
      </c>
      <c r="Q216" s="15">
        <f>O216-K216</f>
        <v>451.24</v>
      </c>
      <c r="R216" s="15">
        <f>(Q216/K216*100)</f>
        <v>25.3255208333333</v>
      </c>
      <c r="S216" s="16"/>
      <c r="T216" s="16"/>
      <c r="U216" s="16"/>
      <c r="V216" s="16"/>
    </row>
    <row r="217" ht="63" customHeight="1">
      <c r="A217" t="s" s="93">
        <v>226</v>
      </c>
      <c r="B217" t="s" s="33">
        <v>64</v>
      </c>
      <c r="C217" t="s" s="34">
        <v>227</v>
      </c>
      <c r="D217" s="35">
        <v>3800</v>
      </c>
      <c r="E217" s="35">
        <v>18</v>
      </c>
      <c r="F217" s="35">
        <f>D217*(100-E217)/100</f>
        <v>3116</v>
      </c>
      <c r="G217" s="35">
        <v>8</v>
      </c>
      <c r="H217" t="s" s="33">
        <v>28</v>
      </c>
      <c r="I217" s="35">
        <v>1569</v>
      </c>
      <c r="J217" s="35">
        <v>150</v>
      </c>
      <c r="K217" s="35">
        <f>I217*1.04+J217</f>
        <v>1781.76</v>
      </c>
      <c r="L217" s="35">
        <f>F217-K217</f>
        <v>1334.24</v>
      </c>
      <c r="M217" s="35">
        <f>100*L217/K217</f>
        <v>74.88326149425291</v>
      </c>
      <c r="N217" s="36"/>
      <c r="O217" s="36"/>
      <c r="P217" s="35">
        <f>1-(N217/D217)</f>
        <v>1</v>
      </c>
      <c r="Q217" s="35">
        <f>O217-K217</f>
        <v>-1781.76</v>
      </c>
      <c r="R217" s="35">
        <f>(Q217/K217*100)</f>
        <v>-100</v>
      </c>
      <c r="S217" s="36"/>
      <c r="T217" s="36"/>
      <c r="U217" s="36"/>
      <c r="V217" s="36"/>
    </row>
    <row r="218" ht="18.6" customHeight="1">
      <c r="A218" t="s" s="12">
        <v>228</v>
      </c>
      <c r="B218" t="s" s="13">
        <v>124</v>
      </c>
      <c r="C218" t="s" s="14">
        <v>229</v>
      </c>
      <c r="D218" s="15">
        <v>2980</v>
      </c>
      <c r="E218" s="15">
        <v>18</v>
      </c>
      <c r="F218" s="15">
        <f>D218*(100-E218)/100</f>
        <v>2443.6</v>
      </c>
      <c r="G218" s="15">
        <v>4</v>
      </c>
      <c r="H218" t="s" s="13">
        <v>28</v>
      </c>
      <c r="I218" s="15">
        <v>806</v>
      </c>
      <c r="J218" s="15">
        <v>150</v>
      </c>
      <c r="K218" s="15">
        <f>I218*1.04+J218</f>
        <v>988.24</v>
      </c>
      <c r="L218" s="15">
        <f>F218-K218</f>
        <v>1455.36</v>
      </c>
      <c r="M218" s="15">
        <f>100*L218/K218</f>
        <v>147.267870152999</v>
      </c>
      <c r="N218" s="15">
        <v>1390</v>
      </c>
      <c r="O218" s="15">
        <v>976</v>
      </c>
      <c r="P218" s="15">
        <f>1-(N218/D218)</f>
        <v>0.5335570469798659</v>
      </c>
      <c r="Q218" s="15">
        <f>O218-K218</f>
        <v>-12.24</v>
      </c>
      <c r="R218" s="15">
        <f>(Q218/K218*100)</f>
        <v>-1.23856553064033</v>
      </c>
      <c r="S218" s="16"/>
      <c r="T218" s="16"/>
      <c r="U218" s="16"/>
      <c r="V218" s="16"/>
    </row>
    <row r="219" ht="18.6" customHeight="1">
      <c r="A219" t="s" s="12">
        <v>230</v>
      </c>
      <c r="B219" t="s" s="13">
        <v>124</v>
      </c>
      <c r="C219" t="s" s="14">
        <v>231</v>
      </c>
      <c r="D219" s="15">
        <v>2780</v>
      </c>
      <c r="E219" s="15">
        <v>18</v>
      </c>
      <c r="F219" s="15">
        <f>D219*(100-E219)/100</f>
        <v>2279.6</v>
      </c>
      <c r="G219" s="15">
        <v>6</v>
      </c>
      <c r="H219" t="s" s="13">
        <v>28</v>
      </c>
      <c r="I219" s="15">
        <v>1006</v>
      </c>
      <c r="J219" s="15">
        <v>150</v>
      </c>
      <c r="K219" s="15">
        <f>I219*1.04+J219</f>
        <v>1196.24</v>
      </c>
      <c r="L219" s="15">
        <f>F219-K219</f>
        <v>1083.36</v>
      </c>
      <c r="M219" s="15">
        <f>100*L219/K219</f>
        <v>90.5637664682672</v>
      </c>
      <c r="N219" s="15">
        <v>2088</v>
      </c>
      <c r="O219" s="15">
        <v>1570</v>
      </c>
      <c r="P219" s="15">
        <f>1-(N219/D219)</f>
        <v>0.248920863309353</v>
      </c>
      <c r="Q219" s="15">
        <f>O219-K219</f>
        <v>373.76</v>
      </c>
      <c r="R219" s="15">
        <f>(Q219/K219*100)</f>
        <v>31.2445663077643</v>
      </c>
      <c r="S219" s="16"/>
      <c r="T219" s="16"/>
      <c r="U219" s="16"/>
      <c r="V219" s="16"/>
    </row>
    <row r="220" ht="18.6" customHeight="1">
      <c r="A220" t="s" s="12">
        <v>230</v>
      </c>
      <c r="B220" t="s" s="13">
        <v>124</v>
      </c>
      <c r="C220" t="s" s="14">
        <v>231</v>
      </c>
      <c r="D220" s="15">
        <v>2780</v>
      </c>
      <c r="E220" s="15">
        <v>18</v>
      </c>
      <c r="F220" s="15">
        <f>D220*(100-E220)/100</f>
        <v>2279.6</v>
      </c>
      <c r="G220" s="15">
        <v>6</v>
      </c>
      <c r="H220" t="s" s="13">
        <v>28</v>
      </c>
      <c r="I220" s="15">
        <v>1006</v>
      </c>
      <c r="J220" s="15">
        <v>150</v>
      </c>
      <c r="K220" s="15">
        <f>I220*1.04+J220</f>
        <v>1196.24</v>
      </c>
      <c r="L220" s="15">
        <f>F220-K220</f>
        <v>1083.36</v>
      </c>
      <c r="M220" s="15">
        <f>100*L220/K220</f>
        <v>90.5637664682672</v>
      </c>
      <c r="N220" s="15">
        <v>2088</v>
      </c>
      <c r="O220" s="15">
        <v>1570</v>
      </c>
      <c r="P220" s="15">
        <f>1-(N220/D220)</f>
        <v>0.248920863309353</v>
      </c>
      <c r="Q220" s="15">
        <f>O220-K220</f>
        <v>373.76</v>
      </c>
      <c r="R220" s="15">
        <f>(Q220/K220*100)</f>
        <v>31.2445663077643</v>
      </c>
      <c r="S220" s="16"/>
      <c r="T220" s="16"/>
      <c r="U220" s="16"/>
      <c r="V220" s="16"/>
    </row>
    <row r="221" ht="51" customHeight="1">
      <c r="A221" t="s" s="125">
        <v>232</v>
      </c>
      <c r="B221" t="s" s="126">
        <v>59</v>
      </c>
      <c r="C221" t="s" s="127">
        <v>233</v>
      </c>
      <c r="D221" s="128">
        <v>3980</v>
      </c>
      <c r="E221" s="128">
        <v>18</v>
      </c>
      <c r="F221" s="128">
        <f>D221*(100-E221)/100</f>
        <v>3263.6</v>
      </c>
      <c r="G221" s="128">
        <v>4</v>
      </c>
      <c r="H221" t="s" s="126">
        <v>28</v>
      </c>
      <c r="I221" s="128">
        <v>1332</v>
      </c>
      <c r="J221" s="128">
        <v>150</v>
      </c>
      <c r="K221" s="128">
        <f>I221*1.04+J221</f>
        <v>1535.28</v>
      </c>
      <c r="L221" s="128">
        <f>F221-K221</f>
        <v>1728.32</v>
      </c>
      <c r="M221" s="128">
        <f>100*L221/K221</f>
        <v>112.573602209369</v>
      </c>
      <c r="N221" s="128">
        <v>1418</v>
      </c>
      <c r="O221" s="128">
        <v>935</v>
      </c>
      <c r="P221" s="128">
        <f>1-(N221/D221)</f>
        <v>0.643718592964824</v>
      </c>
      <c r="Q221" s="128">
        <f>O221-K221</f>
        <v>-600.28</v>
      </c>
      <c r="R221" s="128">
        <f>(Q221/K221*100)</f>
        <v>-39.0990568495649</v>
      </c>
      <c r="S221" s="129"/>
      <c r="T221" s="129"/>
      <c r="U221" s="129"/>
      <c r="V221" s="129"/>
    </row>
    <row r="222" ht="39" customHeight="1">
      <c r="A222" t="s" s="22">
        <v>234</v>
      </c>
      <c r="B222" t="s" s="23">
        <v>59</v>
      </c>
      <c r="C222" t="s" s="24">
        <v>235</v>
      </c>
      <c r="D222" s="25">
        <v>4980</v>
      </c>
      <c r="E222" s="25">
        <v>18</v>
      </c>
      <c r="F222" s="25">
        <f>D222*(100-E222)/100</f>
        <v>4083.6</v>
      </c>
      <c r="G222" s="25">
        <v>4</v>
      </c>
      <c r="H222" t="s" s="23">
        <v>28</v>
      </c>
      <c r="I222" s="25">
        <v>1389</v>
      </c>
      <c r="J222" s="25">
        <v>150</v>
      </c>
      <c r="K222" s="25">
        <f>I222*1.04+J222</f>
        <v>1594.56</v>
      </c>
      <c r="L222" s="25">
        <f>F222-K222</f>
        <v>2489.04</v>
      </c>
      <c r="M222" s="25">
        <f>100*L222/K222</f>
        <v>156.095725466586</v>
      </c>
      <c r="N222" s="25">
        <v>3278</v>
      </c>
      <c r="O222" s="25">
        <v>2581</v>
      </c>
      <c r="P222" s="25">
        <f>1-(N222/D222)</f>
        <v>0.341767068273092</v>
      </c>
      <c r="Q222" s="25">
        <f>O222-K222</f>
        <v>986.4400000000001</v>
      </c>
      <c r="R222" s="25">
        <f>(Q222/K222*100)</f>
        <v>61.8628336343568</v>
      </c>
      <c r="S222" s="26"/>
      <c r="T222" s="26"/>
      <c r="U222" s="26"/>
      <c r="V222" s="26"/>
    </row>
    <row r="223" ht="72.6" customHeight="1">
      <c r="A223" t="s" s="43">
        <v>236</v>
      </c>
      <c r="B223" t="s" s="23">
        <v>59</v>
      </c>
      <c r="C223" t="s" s="24">
        <v>237</v>
      </c>
      <c r="D223" s="25">
        <v>3400</v>
      </c>
      <c r="E223" s="25">
        <v>18</v>
      </c>
      <c r="F223" s="25">
        <f>D223*(100-E223)/100</f>
        <v>2788</v>
      </c>
      <c r="G223" s="25">
        <v>4</v>
      </c>
      <c r="H223" t="s" s="23">
        <v>35</v>
      </c>
      <c r="I223" s="25">
        <v>1039</v>
      </c>
      <c r="J223" s="25">
        <v>150</v>
      </c>
      <c r="K223" s="25">
        <f>I223*1.04+J223</f>
        <v>1230.56</v>
      </c>
      <c r="L223" s="25">
        <f>F223-K223</f>
        <v>1557.44</v>
      </c>
      <c r="M223" s="25">
        <f>100*L223/K223</f>
        <v>126.563515797686</v>
      </c>
      <c r="N223" s="25">
        <v>2678</v>
      </c>
      <c r="O223" s="25">
        <v>2071</v>
      </c>
      <c r="P223" s="25">
        <f>1-(N223/D223)</f>
        <v>0.212352941176471</v>
      </c>
      <c r="Q223" s="25">
        <f>O223-K223</f>
        <v>840.4400000000001</v>
      </c>
      <c r="R223" s="25">
        <f>(Q223/K223*100)</f>
        <v>68.29736055129371</v>
      </c>
      <c r="S223" s="26"/>
      <c r="T223" s="26"/>
      <c r="U223" s="26"/>
      <c r="V223" s="26"/>
    </row>
    <row r="224" ht="72.6" customHeight="1">
      <c r="A224" t="s" s="69">
        <v>236</v>
      </c>
      <c r="B224" t="s" s="28">
        <v>59</v>
      </c>
      <c r="C224" t="s" s="46">
        <v>237</v>
      </c>
      <c r="D224" s="30">
        <v>3400</v>
      </c>
      <c r="E224" s="30">
        <v>18</v>
      </c>
      <c r="F224" s="30">
        <f>D224*(100-E224)/100</f>
        <v>2788</v>
      </c>
      <c r="G224" s="30">
        <v>4</v>
      </c>
      <c r="H224" t="s" s="28">
        <v>35</v>
      </c>
      <c r="I224" s="30">
        <v>1039</v>
      </c>
      <c r="J224" s="30">
        <v>150</v>
      </c>
      <c r="K224" s="30">
        <f>I224*1.04+J224</f>
        <v>1230.56</v>
      </c>
      <c r="L224" s="30">
        <f>F224-K224</f>
        <v>1557.44</v>
      </c>
      <c r="M224" s="30">
        <f>100*L224/K224</f>
        <v>126.563515797686</v>
      </c>
      <c r="N224" s="30">
        <v>2683</v>
      </c>
      <c r="O224" s="30">
        <v>2076</v>
      </c>
      <c r="P224" s="30">
        <f>1-(N224/D224)</f>
        <v>0.210882352941176</v>
      </c>
      <c r="Q224" s="30">
        <f>O224-K224</f>
        <v>845.4400000000001</v>
      </c>
      <c r="R224" s="30">
        <f>(Q224/K224*100)</f>
        <v>68.7036796255363</v>
      </c>
      <c r="S224" s="31"/>
      <c r="T224" s="31"/>
      <c r="U224" s="31"/>
      <c r="V224" s="31"/>
    </row>
    <row r="225" ht="61.55" customHeight="1">
      <c r="A225" t="s" s="9">
        <v>7</v>
      </c>
      <c r="B225" t="s" s="10">
        <v>8</v>
      </c>
      <c r="C225" t="s" s="10">
        <v>9</v>
      </c>
      <c r="D225" t="s" s="10">
        <v>10</v>
      </c>
      <c r="E225" t="s" s="10">
        <v>11</v>
      </c>
      <c r="F225" t="s" s="10">
        <v>12</v>
      </c>
      <c r="G225" t="s" s="10">
        <v>13</v>
      </c>
      <c r="H225" t="s" s="10">
        <v>14</v>
      </c>
      <c r="I225" t="s" s="10">
        <v>15</v>
      </c>
      <c r="J225" t="s" s="10">
        <v>16</v>
      </c>
      <c r="K225" t="s" s="10">
        <v>17</v>
      </c>
      <c r="L225" t="s" s="10">
        <v>18</v>
      </c>
      <c r="M225" t="s" s="10">
        <v>19</v>
      </c>
      <c r="N225" t="s" s="10">
        <v>20</v>
      </c>
      <c r="O225" t="s" s="10">
        <v>21</v>
      </c>
      <c r="P225" t="s" s="10">
        <v>22</v>
      </c>
      <c r="Q225" t="s" s="10">
        <v>23</v>
      </c>
      <c r="R225" t="s" s="10">
        <v>24</v>
      </c>
      <c r="S225" s="11"/>
      <c r="T225" s="11"/>
      <c r="U225" s="11"/>
      <c r="V225" s="11"/>
    </row>
    <row r="226" ht="39" customHeight="1">
      <c r="A226" t="s" s="12">
        <v>238</v>
      </c>
      <c r="B226" t="s" s="13">
        <v>59</v>
      </c>
      <c r="C226" t="s" s="14">
        <v>239</v>
      </c>
      <c r="D226" s="15">
        <v>3170</v>
      </c>
      <c r="E226" s="15">
        <v>18</v>
      </c>
      <c r="F226" s="15">
        <f>D226*(100-E226)/100</f>
        <v>2599.4</v>
      </c>
      <c r="G226" s="15">
        <v>6</v>
      </c>
      <c r="H226" t="s" s="13">
        <v>28</v>
      </c>
      <c r="I226" s="15">
        <v>621</v>
      </c>
      <c r="J226" s="15">
        <v>380</v>
      </c>
      <c r="K226" s="15">
        <f>I226*1.04+J226</f>
        <v>1025.84</v>
      </c>
      <c r="L226" s="15">
        <f>F226-K226</f>
        <v>1573.56</v>
      </c>
      <c r="M226" s="15">
        <f>100*L226/K226</f>
        <v>153.392341885674</v>
      </c>
      <c r="N226" s="15">
        <v>1980</v>
      </c>
      <c r="O226" s="15">
        <v>1477</v>
      </c>
      <c r="P226" s="15">
        <f>1-(N226/D226)</f>
        <v>0.375394321766562</v>
      </c>
      <c r="Q226" s="15">
        <f>O226-K226</f>
        <v>451.16</v>
      </c>
      <c r="R226" s="15">
        <f>(Q226/K226*100)</f>
        <v>43.979567963815</v>
      </c>
      <c r="S226" s="16"/>
      <c r="T226" s="16"/>
      <c r="U226" s="16"/>
      <c r="V226" s="16"/>
    </row>
    <row r="227" ht="39" customHeight="1">
      <c r="A227" t="s" s="12">
        <v>238</v>
      </c>
      <c r="B227" t="s" s="13">
        <v>59</v>
      </c>
      <c r="C227" t="s" s="14">
        <v>239</v>
      </c>
      <c r="D227" s="15">
        <v>3170</v>
      </c>
      <c r="E227" s="15">
        <v>18</v>
      </c>
      <c r="F227" s="15">
        <f>D227*(100-E227)/100</f>
        <v>2599.4</v>
      </c>
      <c r="G227" s="15">
        <v>6</v>
      </c>
      <c r="H227" t="s" s="13">
        <v>28</v>
      </c>
      <c r="I227" s="15">
        <v>621</v>
      </c>
      <c r="J227" s="15">
        <v>380</v>
      </c>
      <c r="K227" s="15">
        <f>I227*1.04+J227</f>
        <v>1025.84</v>
      </c>
      <c r="L227" s="15">
        <f>F227-K227</f>
        <v>1573.56</v>
      </c>
      <c r="M227" s="15">
        <f>100*L227/K227</f>
        <v>153.392341885674</v>
      </c>
      <c r="N227" s="15">
        <v>1873</v>
      </c>
      <c r="O227" s="15">
        <v>1386</v>
      </c>
      <c r="P227" s="15">
        <f>1-(N227/D227)</f>
        <v>0.409148264984227</v>
      </c>
      <c r="Q227" s="15">
        <f>O227-K227</f>
        <v>360.16</v>
      </c>
      <c r="R227" s="15">
        <f>(Q227/K227*100)</f>
        <v>35.1087888949544</v>
      </c>
      <c r="S227" s="16"/>
      <c r="T227" s="16"/>
      <c r="U227" s="16"/>
      <c r="V227" s="16"/>
    </row>
    <row r="228" ht="58.6" customHeight="1">
      <c r="A228" t="s" s="43">
        <v>240</v>
      </c>
      <c r="B228" t="s" s="23">
        <v>124</v>
      </c>
      <c r="C228" t="s" s="24">
        <v>241</v>
      </c>
      <c r="D228" s="25">
        <v>2500</v>
      </c>
      <c r="E228" s="25">
        <v>18</v>
      </c>
      <c r="F228" s="25">
        <f>D228*(100-E228)/100</f>
        <v>2050</v>
      </c>
      <c r="G228" s="25">
        <v>6</v>
      </c>
      <c r="H228" t="s" s="23">
        <v>35</v>
      </c>
      <c r="I228" s="25">
        <v>731</v>
      </c>
      <c r="J228" s="25">
        <v>150</v>
      </c>
      <c r="K228" s="25">
        <f>I228*1.04+J228</f>
        <v>910.24</v>
      </c>
      <c r="L228" s="25">
        <f>F228-K228</f>
        <v>1139.76</v>
      </c>
      <c r="M228" s="25">
        <f>100*L228/K228</f>
        <v>125.215327825628</v>
      </c>
      <c r="N228" s="25">
        <v>3400</v>
      </c>
      <c r="O228" s="25">
        <v>2685</v>
      </c>
      <c r="P228" s="25">
        <f>1-(N228/D228)</f>
        <v>-0.36</v>
      </c>
      <c r="Q228" s="25">
        <f>O228-K228</f>
        <v>1774.76</v>
      </c>
      <c r="R228" s="25">
        <f>(Q228/K228*100)</f>
        <v>194.977148883811</v>
      </c>
      <c r="S228" s="26"/>
      <c r="T228" s="26"/>
      <c r="U228" s="26"/>
      <c r="V228" s="26"/>
    </row>
    <row r="229" ht="58.6" customHeight="1">
      <c r="A229" t="s" s="43">
        <v>240</v>
      </c>
      <c r="B229" t="s" s="23">
        <v>124</v>
      </c>
      <c r="C229" t="s" s="24">
        <v>241</v>
      </c>
      <c r="D229" s="25">
        <v>2500</v>
      </c>
      <c r="E229" s="25">
        <v>18</v>
      </c>
      <c r="F229" s="25">
        <f>D229*(100-E229)/100</f>
        <v>2050</v>
      </c>
      <c r="G229" s="25">
        <v>6</v>
      </c>
      <c r="H229" t="s" s="23">
        <v>35</v>
      </c>
      <c r="I229" s="25">
        <v>731</v>
      </c>
      <c r="J229" s="25">
        <v>150</v>
      </c>
      <c r="K229" s="25">
        <f>I229*1.04+J229</f>
        <v>910.24</v>
      </c>
      <c r="L229" s="25">
        <f>F229-K229</f>
        <v>1139.76</v>
      </c>
      <c r="M229" s="25">
        <f>100*L229/K229</f>
        <v>125.215327825628</v>
      </c>
      <c r="N229" s="25">
        <v>3288</v>
      </c>
      <c r="O229" s="25">
        <v>2590</v>
      </c>
      <c r="P229" s="25">
        <f>1-(N229/D229)</f>
        <v>-0.3152</v>
      </c>
      <c r="Q229" s="25">
        <f>O229-K229</f>
        <v>1679.76</v>
      </c>
      <c r="R229" s="25">
        <f>(Q229/K229*100)</f>
        <v>184.540341008965</v>
      </c>
      <c r="S229" s="26"/>
      <c r="T229" s="26"/>
      <c r="U229" s="26"/>
      <c r="V229" s="26"/>
    </row>
    <row r="230" ht="51" customHeight="1">
      <c r="A230" t="s" s="22">
        <v>242</v>
      </c>
      <c r="B230" t="s" s="23">
        <v>64</v>
      </c>
      <c r="C230" t="s" s="24">
        <v>243</v>
      </c>
      <c r="D230" s="25">
        <v>5940</v>
      </c>
      <c r="E230" s="25">
        <v>18</v>
      </c>
      <c r="F230" s="25">
        <f>D230*(100-E230)/100</f>
        <v>4870.8</v>
      </c>
      <c r="G230" s="25">
        <v>15</v>
      </c>
      <c r="H230" t="s" s="23">
        <v>28</v>
      </c>
      <c r="I230" s="25">
        <v>2636</v>
      </c>
      <c r="J230" s="25">
        <v>450</v>
      </c>
      <c r="K230" s="25">
        <f>I230*1.04+J230</f>
        <v>3191.44</v>
      </c>
      <c r="L230" s="25">
        <f>F230-K230</f>
        <v>1679.36</v>
      </c>
      <c r="M230" s="25">
        <f>100*L230/K230</f>
        <v>52.6207605344296</v>
      </c>
      <c r="N230" s="25">
        <v>4977</v>
      </c>
      <c r="O230" s="25">
        <v>4017</v>
      </c>
      <c r="P230" s="25">
        <f>1-(N230/D230)</f>
        <v>0.162121212121212</v>
      </c>
      <c r="Q230" s="25">
        <f>O230-K230</f>
        <v>825.5599999999999</v>
      </c>
      <c r="R230" s="25">
        <f>(Q230/K230*100)</f>
        <v>25.8679467575765</v>
      </c>
      <c r="S230" s="26"/>
      <c r="T230" s="26"/>
      <c r="U230" s="26"/>
      <c r="V230" s="26"/>
    </row>
    <row r="231" ht="51" customHeight="1">
      <c r="A231" t="s" s="120">
        <v>242</v>
      </c>
      <c r="B231" t="s" s="121">
        <v>64</v>
      </c>
      <c r="C231" t="s" s="122">
        <v>243</v>
      </c>
      <c r="D231" s="123">
        <v>5940</v>
      </c>
      <c r="E231" s="123">
        <v>18</v>
      </c>
      <c r="F231" s="123">
        <f>D231*(100-E231)/100</f>
        <v>4870.8</v>
      </c>
      <c r="G231" s="123">
        <v>15</v>
      </c>
      <c r="H231" t="s" s="121">
        <v>28</v>
      </c>
      <c r="I231" s="123">
        <v>2636</v>
      </c>
      <c r="J231" s="123">
        <v>450</v>
      </c>
      <c r="K231" s="123">
        <f>I231*1.04+J231</f>
        <v>3191.44</v>
      </c>
      <c r="L231" s="123">
        <f>F231-K231</f>
        <v>1679.36</v>
      </c>
      <c r="M231" s="123">
        <f>100*L231/K231</f>
        <v>52.6207605344296</v>
      </c>
      <c r="N231" s="123">
        <v>3833</v>
      </c>
      <c r="O231" s="123">
        <v>3045</v>
      </c>
      <c r="P231" s="123">
        <f>1-(N231/D231)</f>
        <v>0.354713804713805</v>
      </c>
      <c r="Q231" s="123">
        <f>O231-K231</f>
        <v>-146.44</v>
      </c>
      <c r="R231" s="123">
        <f>(Q231/K231*100)</f>
        <v>-4.58852430250921</v>
      </c>
      <c r="S231" s="124"/>
      <c r="T231" s="124"/>
      <c r="U231" s="124"/>
      <c r="V231" s="124"/>
    </row>
    <row r="232" ht="72.6" customHeight="1">
      <c r="A232" t="s" s="42">
        <v>244</v>
      </c>
      <c r="B232" t="s" s="13">
        <v>59</v>
      </c>
      <c r="C232" t="s" s="14">
        <v>245</v>
      </c>
      <c r="D232" s="15">
        <v>3750</v>
      </c>
      <c r="E232" s="15">
        <v>18</v>
      </c>
      <c r="F232" s="15">
        <f>D232*(100-E232)/100</f>
        <v>3075</v>
      </c>
      <c r="G232" s="15">
        <v>5</v>
      </c>
      <c r="H232" t="s" s="13">
        <v>35</v>
      </c>
      <c r="I232" s="15">
        <v>1508</v>
      </c>
      <c r="J232" s="15">
        <v>450</v>
      </c>
      <c r="K232" s="15">
        <f>I232*1.04+J232</f>
        <v>2018.32</v>
      </c>
      <c r="L232" s="15">
        <f>F232-K232</f>
        <v>1056.68</v>
      </c>
      <c r="M232" s="15">
        <f>100*L232/K232</f>
        <v>52.3544333901463</v>
      </c>
      <c r="N232" s="15">
        <v>3643</v>
      </c>
      <c r="O232" s="15">
        <v>2889</v>
      </c>
      <c r="P232" s="15">
        <f>1-(N232/D232)</f>
        <v>0.0285333333333333</v>
      </c>
      <c r="Q232" s="15">
        <f>O232-K232</f>
        <v>870.6799999999999</v>
      </c>
      <c r="R232" s="15">
        <f>(Q232/K232*100)</f>
        <v>43.1388481509374</v>
      </c>
      <c r="S232" s="16"/>
      <c r="T232" s="16"/>
      <c r="U232" s="16"/>
      <c r="V232" s="16"/>
    </row>
    <row r="233" ht="72.6" customHeight="1">
      <c r="A233" t="s" s="62">
        <v>246</v>
      </c>
      <c r="B233" t="s" s="63">
        <v>59</v>
      </c>
      <c r="C233" t="s" s="64">
        <v>247</v>
      </c>
      <c r="D233" s="65">
        <v>4400</v>
      </c>
      <c r="E233" s="65">
        <v>18</v>
      </c>
      <c r="F233" s="65">
        <f>D233*(100-E233)/100</f>
        <v>3608</v>
      </c>
      <c r="G233" s="65">
        <v>6</v>
      </c>
      <c r="H233" t="s" s="63">
        <v>35</v>
      </c>
      <c r="I233" s="65">
        <v>1472</v>
      </c>
      <c r="J233" s="65">
        <v>450</v>
      </c>
      <c r="K233" s="65">
        <f>I233*1.04+J233</f>
        <v>1980.88</v>
      </c>
      <c r="L233" s="65">
        <f>F233-K233</f>
        <v>1627.12</v>
      </c>
      <c r="M233" s="65">
        <f>100*L233/K233</f>
        <v>82.1412705464238</v>
      </c>
      <c r="N233" s="65">
        <v>4303</v>
      </c>
      <c r="O233" s="65">
        <v>3440</v>
      </c>
      <c r="P233" s="65">
        <f>1-(N233/D233)</f>
        <v>0.0220454545454545</v>
      </c>
      <c r="Q233" s="65">
        <f>O233-K233</f>
        <v>1459.12</v>
      </c>
      <c r="R233" s="65">
        <f>(Q233/K233*100)</f>
        <v>73.66019143007151</v>
      </c>
      <c r="S233" s="66"/>
      <c r="T233" s="66"/>
      <c r="U233" s="66"/>
      <c r="V233" s="66"/>
    </row>
    <row r="234" ht="51" customHeight="1">
      <c r="A234" t="s" s="22">
        <v>248</v>
      </c>
      <c r="B234" t="s" s="23">
        <v>59</v>
      </c>
      <c r="C234" t="s" s="24">
        <v>249</v>
      </c>
      <c r="D234" s="25">
        <v>3400</v>
      </c>
      <c r="E234" s="25">
        <v>18</v>
      </c>
      <c r="F234" s="25">
        <f>D234*(100-E234)/100</f>
        <v>2788</v>
      </c>
      <c r="G234" s="25">
        <v>8</v>
      </c>
      <c r="H234" t="s" s="23">
        <v>28</v>
      </c>
      <c r="I234" s="25">
        <v>1087</v>
      </c>
      <c r="J234" s="25">
        <v>380</v>
      </c>
      <c r="K234" s="25">
        <f>I234*1.04+J234</f>
        <v>1510.48</v>
      </c>
      <c r="L234" s="25">
        <f>F234-K234</f>
        <v>1277.52</v>
      </c>
      <c r="M234" s="25">
        <f>100*L234/K234</f>
        <v>84.577088077962</v>
      </c>
      <c r="N234" s="25">
        <v>3128</v>
      </c>
      <c r="O234" s="25">
        <v>2450</v>
      </c>
      <c r="P234" s="25">
        <f>1-(N234/D234)</f>
        <v>0.08</v>
      </c>
      <c r="Q234" s="25">
        <f>O234-K234</f>
        <v>939.52</v>
      </c>
      <c r="R234" s="25">
        <f>(Q234/K234*100)</f>
        <v>62.2000953339336</v>
      </c>
      <c r="S234" s="26"/>
      <c r="T234" s="26"/>
      <c r="U234" s="26"/>
      <c r="V234" s="26"/>
    </row>
    <row r="235" ht="51" customHeight="1">
      <c r="A235" t="s" s="22">
        <v>248</v>
      </c>
      <c r="B235" t="s" s="23">
        <v>59</v>
      </c>
      <c r="C235" t="s" s="24">
        <v>249</v>
      </c>
      <c r="D235" s="25">
        <v>3400</v>
      </c>
      <c r="E235" s="25">
        <v>18</v>
      </c>
      <c r="F235" s="25">
        <f>D235*(100-E235)/100</f>
        <v>2788</v>
      </c>
      <c r="G235" s="25">
        <v>8</v>
      </c>
      <c r="H235" t="s" s="23">
        <v>28</v>
      </c>
      <c r="I235" s="25">
        <v>1087</v>
      </c>
      <c r="J235" s="25">
        <v>380</v>
      </c>
      <c r="K235" s="25">
        <f>I235*1.04+J235</f>
        <v>1510.48</v>
      </c>
      <c r="L235" s="25">
        <f>F235-K235</f>
        <v>1277.52</v>
      </c>
      <c r="M235" s="25">
        <f>100*L235/K235</f>
        <v>84.577088077962</v>
      </c>
      <c r="N235" s="25">
        <v>3101</v>
      </c>
      <c r="O235" s="25">
        <v>2427</v>
      </c>
      <c r="P235" s="25">
        <f>1-(N235/D235)</f>
        <v>0.0879411764705882</v>
      </c>
      <c r="Q235" s="25">
        <f>O235-K235</f>
        <v>916.52</v>
      </c>
      <c r="R235" s="25">
        <f>(Q235/K235*100)</f>
        <v>60.6774005614109</v>
      </c>
      <c r="S235" s="26"/>
      <c r="T235" s="26"/>
      <c r="U235" s="26"/>
      <c r="V235" s="26"/>
    </row>
    <row r="236" ht="51" customHeight="1">
      <c r="A236" t="s" s="93">
        <v>248</v>
      </c>
      <c r="B236" t="s" s="33">
        <v>59</v>
      </c>
      <c r="C236" t="s" s="34">
        <v>249</v>
      </c>
      <c r="D236" s="35">
        <v>3400</v>
      </c>
      <c r="E236" s="35">
        <v>18</v>
      </c>
      <c r="F236" s="35">
        <f>D236*(100-E236)/100</f>
        <v>2788</v>
      </c>
      <c r="G236" s="35">
        <v>8</v>
      </c>
      <c r="H236" t="s" s="33">
        <v>28</v>
      </c>
      <c r="I236" s="35">
        <v>1087</v>
      </c>
      <c r="J236" s="35">
        <v>380</v>
      </c>
      <c r="K236" s="35">
        <f>I236*1.04+J236</f>
        <v>1510.48</v>
      </c>
      <c r="L236" s="35">
        <f>F236-K236</f>
        <v>1277.52</v>
      </c>
      <c r="M236" s="35">
        <f>100*L236/K236</f>
        <v>84.577088077962</v>
      </c>
      <c r="N236" s="36"/>
      <c r="O236" s="36"/>
      <c r="P236" s="35">
        <f>1-(N236/D236)</f>
        <v>1</v>
      </c>
      <c r="Q236" s="35">
        <f>O236-K236</f>
        <v>-1510.48</v>
      </c>
      <c r="R236" s="35">
        <f>(Q236/K236*100)</f>
        <v>-100</v>
      </c>
      <c r="S236" s="36"/>
      <c r="T236" s="36"/>
      <c r="U236" s="36"/>
      <c r="V236" s="36"/>
    </row>
    <row r="237" ht="63" customHeight="1">
      <c r="A237" t="s" s="12">
        <v>250</v>
      </c>
      <c r="B237" t="s" s="13">
        <v>59</v>
      </c>
      <c r="C237" t="s" s="14">
        <v>251</v>
      </c>
      <c r="D237" s="15">
        <v>4000</v>
      </c>
      <c r="E237" s="15">
        <v>18</v>
      </c>
      <c r="F237" s="15">
        <f>D237*(100-E237)/100</f>
        <v>3280</v>
      </c>
      <c r="G237" s="15">
        <v>6</v>
      </c>
      <c r="H237" t="s" s="13">
        <v>28</v>
      </c>
      <c r="I237" s="15">
        <v>1525</v>
      </c>
      <c r="J237" s="15">
        <v>600</v>
      </c>
      <c r="K237" s="15">
        <f>I237*1.04+J237</f>
        <v>2186</v>
      </c>
      <c r="L237" s="15">
        <f>F237-K237</f>
        <v>1094</v>
      </c>
      <c r="M237" s="15">
        <f>100*L237/K237</f>
        <v>50.0457456541629</v>
      </c>
      <c r="N237" s="15">
        <v>2980</v>
      </c>
      <c r="O237" s="15">
        <v>2321</v>
      </c>
      <c r="P237" s="15">
        <f>1-(N237/D237)</f>
        <v>0.255</v>
      </c>
      <c r="Q237" s="15">
        <f>O237-K237</f>
        <v>135</v>
      </c>
      <c r="R237" s="15">
        <f>(Q237/K237*100)</f>
        <v>6.17566331198536</v>
      </c>
      <c r="S237" s="16"/>
      <c r="T237" s="16"/>
      <c r="U237" s="16"/>
      <c r="V237" s="16"/>
    </row>
    <row r="238" ht="63" customHeight="1">
      <c r="A238" t="s" s="67">
        <v>250</v>
      </c>
      <c r="B238" t="s" s="38">
        <v>59</v>
      </c>
      <c r="C238" t="s" s="39">
        <v>251</v>
      </c>
      <c r="D238" s="40">
        <v>4000</v>
      </c>
      <c r="E238" s="40">
        <v>18</v>
      </c>
      <c r="F238" s="40">
        <f>D238*(100-E238)/100</f>
        <v>3280</v>
      </c>
      <c r="G238" s="40">
        <v>6</v>
      </c>
      <c r="H238" t="s" s="38">
        <v>28</v>
      </c>
      <c r="I238" s="40">
        <v>1525</v>
      </c>
      <c r="J238" s="40">
        <v>600</v>
      </c>
      <c r="K238" s="40">
        <f>I238*1.04+J238</f>
        <v>2186</v>
      </c>
      <c r="L238" s="40">
        <f>F238-K238</f>
        <v>1094</v>
      </c>
      <c r="M238" s="40">
        <f>100*L238/K238</f>
        <v>50.0457456541629</v>
      </c>
      <c r="N238" s="41"/>
      <c r="O238" s="41"/>
      <c r="P238" s="40">
        <f>1-(N238/D238)</f>
        <v>1</v>
      </c>
      <c r="Q238" s="40">
        <f>O238-K238</f>
        <v>-2186</v>
      </c>
      <c r="R238" s="40">
        <f>(Q238/K238*100)</f>
        <v>-100</v>
      </c>
      <c r="S238" s="41"/>
      <c r="T238" s="41"/>
      <c r="U238" s="41"/>
      <c r="V238" s="41"/>
    </row>
    <row r="239" ht="63" customHeight="1">
      <c r="A239" t="s" s="17">
        <v>252</v>
      </c>
      <c r="B239" t="s" s="18">
        <v>99</v>
      </c>
      <c r="C239" t="s" s="19">
        <v>253</v>
      </c>
      <c r="D239" s="20">
        <v>2000</v>
      </c>
      <c r="E239" s="20">
        <v>18</v>
      </c>
      <c r="F239" s="20">
        <f>D239*(100-E239)/100</f>
        <v>1640</v>
      </c>
      <c r="G239" s="20">
        <v>4</v>
      </c>
      <c r="H239" t="s" s="18">
        <v>28</v>
      </c>
      <c r="I239" s="20">
        <v>742</v>
      </c>
      <c r="J239" s="20">
        <v>250</v>
      </c>
      <c r="K239" s="20">
        <f>I239*1.04+J239</f>
        <v>1021.68</v>
      </c>
      <c r="L239" s="20">
        <f>F239-K239</f>
        <v>618.3200000000001</v>
      </c>
      <c r="M239" s="20">
        <f>100*L239/K239</f>
        <v>60.5199279617884</v>
      </c>
      <c r="N239" s="20">
        <v>1961</v>
      </c>
      <c r="O239" s="20">
        <v>1596</v>
      </c>
      <c r="P239" s="20">
        <f>1-(N239/D239)</f>
        <v>0.0195</v>
      </c>
      <c r="Q239" s="20">
        <f>O239-K239</f>
        <v>574.3200000000001</v>
      </c>
      <c r="R239" s="20">
        <f>(Q239/K239*100)</f>
        <v>56.2132957481795</v>
      </c>
      <c r="S239" s="21"/>
      <c r="T239" s="21"/>
      <c r="U239" s="21"/>
      <c r="V239" s="21"/>
    </row>
    <row r="240" ht="61.55" customHeight="1">
      <c r="A240" t="s" s="9">
        <v>7</v>
      </c>
      <c r="B240" t="s" s="10">
        <v>8</v>
      </c>
      <c r="C240" t="s" s="10">
        <v>9</v>
      </c>
      <c r="D240" t="s" s="10">
        <v>10</v>
      </c>
      <c r="E240" t="s" s="10">
        <v>11</v>
      </c>
      <c r="F240" t="s" s="10">
        <v>12</v>
      </c>
      <c r="G240" t="s" s="10">
        <v>13</v>
      </c>
      <c r="H240" t="s" s="10">
        <v>14</v>
      </c>
      <c r="I240" t="s" s="10">
        <v>15</v>
      </c>
      <c r="J240" t="s" s="10">
        <v>16</v>
      </c>
      <c r="K240" t="s" s="10">
        <v>17</v>
      </c>
      <c r="L240" t="s" s="10">
        <v>18</v>
      </c>
      <c r="M240" t="s" s="10">
        <v>19</v>
      </c>
      <c r="N240" t="s" s="10">
        <v>20</v>
      </c>
      <c r="O240" t="s" s="10">
        <v>21</v>
      </c>
      <c r="P240" t="s" s="10">
        <v>22</v>
      </c>
      <c r="Q240" t="s" s="10">
        <v>23</v>
      </c>
      <c r="R240" t="s" s="10">
        <v>24</v>
      </c>
      <c r="S240" s="11"/>
      <c r="T240" s="11"/>
      <c r="U240" s="11"/>
      <c r="V240" s="11"/>
    </row>
    <row r="241" ht="39" customHeight="1">
      <c r="A241" t="s" s="12">
        <v>254</v>
      </c>
      <c r="B241" t="s" s="13">
        <v>64</v>
      </c>
      <c r="C241" t="s" s="14">
        <v>255</v>
      </c>
      <c r="D241" s="15">
        <v>4780</v>
      </c>
      <c r="E241" s="15">
        <v>18</v>
      </c>
      <c r="F241" s="15">
        <f>D241*(100-E241)/100</f>
        <v>3919.6</v>
      </c>
      <c r="G241" t="s" s="13">
        <v>190</v>
      </c>
      <c r="H241" t="s" s="13">
        <v>28</v>
      </c>
      <c r="I241" s="15">
        <v>1980</v>
      </c>
      <c r="J241" s="15">
        <v>150</v>
      </c>
      <c r="K241" s="15">
        <f>I241*1.04+J241</f>
        <v>2209.2</v>
      </c>
      <c r="L241" s="15">
        <f>F241-K241</f>
        <v>1710.4</v>
      </c>
      <c r="M241" s="15">
        <f>100*L241/K241</f>
        <v>77.421691109904</v>
      </c>
      <c r="N241" s="15">
        <v>3777</v>
      </c>
      <c r="O241" s="15">
        <v>3005</v>
      </c>
      <c r="P241" s="15">
        <f>1-(N241/D241)</f>
        <v>0.209832635983264</v>
      </c>
      <c r="Q241" s="15">
        <f>O241-K241</f>
        <v>795.8</v>
      </c>
      <c r="R241" s="15">
        <f>(Q241/K241*100)</f>
        <v>36.0220894441427</v>
      </c>
      <c r="S241" s="16"/>
      <c r="T241" s="16"/>
      <c r="U241" s="16"/>
      <c r="V241" s="16"/>
    </row>
    <row r="242" ht="39" customHeight="1">
      <c r="A242" t="s" s="22">
        <v>256</v>
      </c>
      <c r="B242" t="s" s="23">
        <v>59</v>
      </c>
      <c r="C242" t="s" s="24">
        <v>257</v>
      </c>
      <c r="D242" s="25">
        <v>3175</v>
      </c>
      <c r="E242" s="25">
        <v>18</v>
      </c>
      <c r="F242" s="25">
        <f>D242*(100-E242)/100</f>
        <v>2603.5</v>
      </c>
      <c r="G242" s="25">
        <v>6</v>
      </c>
      <c r="H242" t="s" s="23">
        <v>28</v>
      </c>
      <c r="I242" s="25">
        <v>783</v>
      </c>
      <c r="J242" s="25">
        <v>150</v>
      </c>
      <c r="K242" s="25">
        <f>I242*1.04+J242</f>
        <v>964.3200000000001</v>
      </c>
      <c r="L242" s="25">
        <f>F242-K242</f>
        <v>1639.18</v>
      </c>
      <c r="M242" s="25">
        <f>100*L242/K242</f>
        <v>169.982993197279</v>
      </c>
      <c r="N242" s="25">
        <v>1890</v>
      </c>
      <c r="O242" s="25">
        <v>1401</v>
      </c>
      <c r="P242" s="25">
        <f>1-(N242/D242)</f>
        <v>0.404724409448819</v>
      </c>
      <c r="Q242" s="25">
        <f>O242-K242</f>
        <v>436.68</v>
      </c>
      <c r="R242" s="25">
        <f>(Q242/K242*100)</f>
        <v>45.2837232453957</v>
      </c>
      <c r="S242" s="26"/>
      <c r="T242" s="26"/>
      <c r="U242" s="26"/>
      <c r="V242" s="26"/>
    </row>
    <row r="243" ht="39" customHeight="1">
      <c r="A243" t="s" s="12">
        <v>256</v>
      </c>
      <c r="B243" t="s" s="13">
        <v>59</v>
      </c>
      <c r="C243" t="s" s="14">
        <v>257</v>
      </c>
      <c r="D243" s="15">
        <v>3175</v>
      </c>
      <c r="E243" s="15">
        <v>18</v>
      </c>
      <c r="F243" s="15">
        <f>D243*(100-E243)/100</f>
        <v>2603.5</v>
      </c>
      <c r="G243" s="15">
        <v>6</v>
      </c>
      <c r="H243" t="s" s="13">
        <v>28</v>
      </c>
      <c r="I243" s="15">
        <v>783</v>
      </c>
      <c r="J243" s="15">
        <v>150</v>
      </c>
      <c r="K243" s="15">
        <f>I243*1.04+J243</f>
        <v>964.3200000000001</v>
      </c>
      <c r="L243" s="15">
        <f>F243-K243</f>
        <v>1639.18</v>
      </c>
      <c r="M243" s="15">
        <f>100*L243/K243</f>
        <v>169.982993197279</v>
      </c>
      <c r="N243" s="15">
        <v>1598</v>
      </c>
      <c r="O243" s="15">
        <v>1153</v>
      </c>
      <c r="P243" s="15">
        <f>1-(N243/D243)</f>
        <v>0.496692913385827</v>
      </c>
      <c r="Q243" s="15">
        <f>O243-K243</f>
        <v>188.68</v>
      </c>
      <c r="R243" s="15">
        <f>(Q243/K243*100)</f>
        <v>19.5661191305791</v>
      </c>
      <c r="S243" s="16"/>
      <c r="T243" s="16"/>
      <c r="U243" s="16"/>
      <c r="V243" s="16"/>
    </row>
    <row r="244" ht="63" customHeight="1">
      <c r="A244" t="s" s="120">
        <v>258</v>
      </c>
      <c r="B244" t="s" s="121">
        <v>59</v>
      </c>
      <c r="C244" t="s" s="122">
        <v>259</v>
      </c>
      <c r="D244" s="123">
        <v>5027</v>
      </c>
      <c r="E244" s="123">
        <v>18</v>
      </c>
      <c r="F244" s="123">
        <f>D244*(100-E244)/100</f>
        <v>4122.14</v>
      </c>
      <c r="G244" s="123">
        <v>5</v>
      </c>
      <c r="H244" t="s" s="121">
        <v>28</v>
      </c>
      <c r="I244" s="123">
        <v>1604</v>
      </c>
      <c r="J244" s="123">
        <v>450</v>
      </c>
      <c r="K244" s="123">
        <f>I244*1.04+J244</f>
        <v>2118.16</v>
      </c>
      <c r="L244" s="123">
        <f>F244-K244</f>
        <v>2003.98</v>
      </c>
      <c r="M244" s="123">
        <f>100*L244/K244</f>
        <v>94.60947237224759</v>
      </c>
      <c r="N244" s="123">
        <v>2199</v>
      </c>
      <c r="O244" s="123">
        <v>1664</v>
      </c>
      <c r="P244" s="123">
        <f>1-(N244/D244)</f>
        <v>0.562562164312711</v>
      </c>
      <c r="Q244" s="123">
        <f>O244-K244</f>
        <v>-454.16</v>
      </c>
      <c r="R244" s="123">
        <f>(Q244/K244*100)</f>
        <v>-21.4412508970049</v>
      </c>
      <c r="S244" s="124"/>
      <c r="T244" s="124"/>
      <c r="U244" s="124"/>
      <c r="V244" s="124"/>
    </row>
    <row r="245" ht="39" customHeight="1">
      <c r="A245" t="s" s="22">
        <v>260</v>
      </c>
      <c r="B245" t="s" s="23">
        <v>59</v>
      </c>
      <c r="C245" t="s" s="24">
        <v>261</v>
      </c>
      <c r="D245" s="25">
        <v>3280</v>
      </c>
      <c r="E245" s="25">
        <v>18</v>
      </c>
      <c r="F245" s="25">
        <f>D245*(100-E245)/100</f>
        <v>2689.6</v>
      </c>
      <c r="G245" s="25">
        <v>5</v>
      </c>
      <c r="H245" t="s" s="23">
        <v>28</v>
      </c>
      <c r="I245" s="25">
        <v>572</v>
      </c>
      <c r="J245" s="25">
        <v>150</v>
      </c>
      <c r="K245" s="25">
        <f>I245*1.04+J245</f>
        <v>744.88</v>
      </c>
      <c r="L245" s="25">
        <f>F245-K245</f>
        <v>1944.72</v>
      </c>
      <c r="M245" s="25">
        <f>100*L245/K245</f>
        <v>261.078294490388</v>
      </c>
      <c r="N245" s="25">
        <v>3421</v>
      </c>
      <c r="O245" s="25">
        <v>2703</v>
      </c>
      <c r="P245" s="25">
        <f>1-(N245/D245)</f>
        <v>-0.0429878048780488</v>
      </c>
      <c r="Q245" s="25">
        <f>O245-K245</f>
        <v>1958.12</v>
      </c>
      <c r="R245" s="25">
        <f>(Q245/K245*100)</f>
        <v>262.877241971861</v>
      </c>
      <c r="S245" s="26"/>
      <c r="T245" s="26"/>
      <c r="U245" s="26"/>
      <c r="V245" s="26"/>
    </row>
    <row r="246" ht="39" customHeight="1">
      <c r="A246" t="s" s="17">
        <v>260</v>
      </c>
      <c r="B246" t="s" s="18">
        <v>59</v>
      </c>
      <c r="C246" t="s" s="19">
        <v>261</v>
      </c>
      <c r="D246" s="20">
        <v>3280</v>
      </c>
      <c r="E246" s="20">
        <v>18</v>
      </c>
      <c r="F246" s="20">
        <f>D246*(100-E246)/100</f>
        <v>2689.6</v>
      </c>
      <c r="G246" s="20">
        <v>5</v>
      </c>
      <c r="H246" t="s" s="18">
        <v>28</v>
      </c>
      <c r="I246" s="20">
        <v>572</v>
      </c>
      <c r="J246" s="20">
        <v>150</v>
      </c>
      <c r="K246" s="20">
        <f>I246*1.04+J246</f>
        <v>744.88</v>
      </c>
      <c r="L246" s="20">
        <f>F246-K246</f>
        <v>1944.72</v>
      </c>
      <c r="M246" s="20">
        <f>100*L246/K246</f>
        <v>261.078294490388</v>
      </c>
      <c r="N246" s="20">
        <v>1948</v>
      </c>
      <c r="O246" s="20">
        <v>1386</v>
      </c>
      <c r="P246" s="20">
        <f>1-(N246/D246)</f>
        <v>0.40609756097561</v>
      </c>
      <c r="Q246" s="20">
        <f>O246-K246</f>
        <v>641.12</v>
      </c>
      <c r="R246" s="20">
        <f>(Q246/K246*100)</f>
        <v>86.0702395016647</v>
      </c>
      <c r="S246" s="21"/>
      <c r="T246" s="21"/>
      <c r="U246" s="21"/>
      <c r="V246" s="21"/>
    </row>
    <row r="247" ht="39" customHeight="1">
      <c r="A247" t="s" s="22">
        <v>260</v>
      </c>
      <c r="B247" t="s" s="23">
        <v>59</v>
      </c>
      <c r="C247" t="s" s="24">
        <v>261</v>
      </c>
      <c r="D247" s="25">
        <v>3280</v>
      </c>
      <c r="E247" s="25">
        <v>18</v>
      </c>
      <c r="F247" s="25">
        <f>D247*(100-E247)/100</f>
        <v>2689.6</v>
      </c>
      <c r="G247" s="25">
        <v>5</v>
      </c>
      <c r="H247" t="s" s="23">
        <v>28</v>
      </c>
      <c r="I247" s="25">
        <v>572</v>
      </c>
      <c r="J247" s="25">
        <v>150</v>
      </c>
      <c r="K247" s="25">
        <f>I247*1.04+J247</f>
        <v>744.88</v>
      </c>
      <c r="L247" s="25">
        <f>F247-K247</f>
        <v>1944.72</v>
      </c>
      <c r="M247" s="25">
        <f>100*L247/K247</f>
        <v>261.078294490388</v>
      </c>
      <c r="N247" s="25">
        <v>1948</v>
      </c>
      <c r="O247" s="25">
        <v>1386</v>
      </c>
      <c r="P247" s="25">
        <f>1-(N247/D247)</f>
        <v>0.40609756097561</v>
      </c>
      <c r="Q247" s="25">
        <f>O247-K247</f>
        <v>641.12</v>
      </c>
      <c r="R247" s="25">
        <f>(Q247/K247*100)</f>
        <v>86.0702395016647</v>
      </c>
      <c r="S247" s="26"/>
      <c r="T247" s="26"/>
      <c r="U247" s="26"/>
      <c r="V247" s="26"/>
    </row>
    <row r="248" ht="63" customHeight="1">
      <c r="A248" t="s" s="22">
        <v>262</v>
      </c>
      <c r="B248" t="s" s="23">
        <v>59</v>
      </c>
      <c r="C248" t="s" s="24">
        <v>263</v>
      </c>
      <c r="D248" s="25">
        <v>3800</v>
      </c>
      <c r="E248" s="25">
        <v>18</v>
      </c>
      <c r="F248" s="25">
        <f>D248*(100-E248)/100</f>
        <v>3116</v>
      </c>
      <c r="G248" s="25">
        <v>4</v>
      </c>
      <c r="H248" t="s" s="23">
        <v>28</v>
      </c>
      <c r="I248" s="25">
        <v>1399</v>
      </c>
      <c r="J248" s="25">
        <v>150</v>
      </c>
      <c r="K248" s="25">
        <f>I248*1.04+J248</f>
        <v>1604.96</v>
      </c>
      <c r="L248" s="25">
        <f>F248-K248</f>
        <v>1511.04</v>
      </c>
      <c r="M248" s="25">
        <f>100*L248/K248</f>
        <v>94.1481407636327</v>
      </c>
      <c r="N248" s="25">
        <v>3751</v>
      </c>
      <c r="O248" s="25">
        <v>2938</v>
      </c>
      <c r="P248" s="25">
        <f>1-(N248/D248)</f>
        <v>0.0128947368421053</v>
      </c>
      <c r="Q248" s="25">
        <f>O248-K248</f>
        <v>1333.04</v>
      </c>
      <c r="R248" s="25">
        <f>(Q248/K248*100)</f>
        <v>83.0575216827834</v>
      </c>
      <c r="S248" s="26"/>
      <c r="T248" s="26"/>
      <c r="U248" s="26"/>
      <c r="V248" s="26"/>
    </row>
    <row r="249" ht="63" customHeight="1">
      <c r="A249" t="s" s="12">
        <v>262</v>
      </c>
      <c r="B249" t="s" s="13">
        <v>59</v>
      </c>
      <c r="C249" t="s" s="14">
        <v>263</v>
      </c>
      <c r="D249" s="15">
        <v>3800</v>
      </c>
      <c r="E249" s="15">
        <v>18</v>
      </c>
      <c r="F249" s="15">
        <f>D249*(100-E249)/100</f>
        <v>3116</v>
      </c>
      <c r="G249" s="15">
        <v>4</v>
      </c>
      <c r="H249" t="s" s="13">
        <v>35</v>
      </c>
      <c r="I249" s="15">
        <v>1247</v>
      </c>
      <c r="J249" s="15">
        <v>150</v>
      </c>
      <c r="K249" s="15">
        <f>I249*1.04+J249</f>
        <v>1446.88</v>
      </c>
      <c r="L249" s="15">
        <f>F249-K249</f>
        <v>1669.12</v>
      </c>
      <c r="M249" s="15">
        <f>100*L249/K249</f>
        <v>115.359946920270</v>
      </c>
      <c r="N249" s="15">
        <v>2448</v>
      </c>
      <c r="O249" s="15">
        <v>1811</v>
      </c>
      <c r="P249" s="15">
        <f>1-(N249/D249)</f>
        <v>0.355789473684211</v>
      </c>
      <c r="Q249" s="15">
        <f>O249-K249</f>
        <v>364.12</v>
      </c>
      <c r="R249" s="15">
        <f>(Q249/K249*100)</f>
        <v>25.1658741568064</v>
      </c>
      <c r="S249" s="16"/>
      <c r="T249" s="16"/>
      <c r="U249" s="16"/>
      <c r="V249" s="16"/>
    </row>
    <row r="250" ht="86.6" customHeight="1">
      <c r="A250" t="s" s="27">
        <v>105</v>
      </c>
      <c r="B250" t="s" s="28">
        <v>106</v>
      </c>
      <c r="C250" t="s" s="46">
        <v>107</v>
      </c>
      <c r="D250" s="30">
        <v>12000</v>
      </c>
      <c r="E250" s="30">
        <v>18</v>
      </c>
      <c r="F250" s="30">
        <f>D250*(100-E250)/100</f>
        <v>9840</v>
      </c>
      <c r="G250" s="30">
        <v>15</v>
      </c>
      <c r="H250" t="s" s="28">
        <v>35</v>
      </c>
      <c r="I250" s="30">
        <v>1469</v>
      </c>
      <c r="J250" s="30">
        <v>150</v>
      </c>
      <c r="K250" s="30">
        <f>I250*1.04+J250</f>
        <v>1677.76</v>
      </c>
      <c r="L250" s="30">
        <f>F250-K250</f>
        <v>8162.24</v>
      </c>
      <c r="M250" s="30">
        <f>100*L250/K250</f>
        <v>486.496280755293</v>
      </c>
      <c r="N250" s="30">
        <v>12000</v>
      </c>
      <c r="O250" s="30">
        <v>9986</v>
      </c>
      <c r="P250" s="30">
        <f>1-(N250/D250)</f>
        <v>0</v>
      </c>
      <c r="Q250" s="30">
        <f>O250-K250</f>
        <v>8308.24</v>
      </c>
      <c r="R250" s="30">
        <f>(Q250/K250*100)</f>
        <v>495.198359717719</v>
      </c>
      <c r="S250" s="31"/>
      <c r="T250" s="31"/>
      <c r="U250" s="31"/>
      <c r="V250" s="31"/>
    </row>
    <row r="251" ht="86.6" customHeight="1">
      <c r="A251" t="s" s="108">
        <v>105</v>
      </c>
      <c r="B251" t="s" s="23">
        <v>106</v>
      </c>
      <c r="C251" t="s" s="24">
        <v>107</v>
      </c>
      <c r="D251" s="25">
        <v>12000</v>
      </c>
      <c r="E251" s="25">
        <v>18</v>
      </c>
      <c r="F251" s="25">
        <f>D251*(100-E251)/100</f>
        <v>9840</v>
      </c>
      <c r="G251" s="25">
        <v>15</v>
      </c>
      <c r="H251" t="s" s="23">
        <v>35</v>
      </c>
      <c r="I251" s="25">
        <v>1469</v>
      </c>
      <c r="J251" s="25">
        <v>150</v>
      </c>
      <c r="K251" s="25">
        <f>I251*1.04+J251</f>
        <v>1677.76</v>
      </c>
      <c r="L251" s="25">
        <f>F251-K251</f>
        <v>8162.24</v>
      </c>
      <c r="M251" s="25">
        <f>100*L251/K251</f>
        <v>486.496280755293</v>
      </c>
      <c r="N251" s="26"/>
      <c r="O251" s="25">
        <v>3090</v>
      </c>
      <c r="P251" s="25">
        <f>1-(N251/D251)</f>
        <v>1</v>
      </c>
      <c r="Q251" s="25">
        <f>O251-K251</f>
        <v>1412.24</v>
      </c>
      <c r="R251" s="25">
        <f>(Q251/K251*100)</f>
        <v>84.17413694449741</v>
      </c>
      <c r="S251" s="26"/>
      <c r="T251" s="26"/>
      <c r="U251" s="26"/>
      <c r="V251" s="26"/>
    </row>
    <row r="252" ht="86.6" customHeight="1">
      <c r="A252" t="s" s="108">
        <v>105</v>
      </c>
      <c r="B252" t="s" s="23">
        <v>106</v>
      </c>
      <c r="C252" t="s" s="24">
        <v>107</v>
      </c>
      <c r="D252" s="25">
        <v>12000</v>
      </c>
      <c r="E252" s="25">
        <v>18</v>
      </c>
      <c r="F252" s="25">
        <f>D252*(100-E252)/100</f>
        <v>9840</v>
      </c>
      <c r="G252" s="25">
        <v>15</v>
      </c>
      <c r="H252" t="s" s="23">
        <v>35</v>
      </c>
      <c r="I252" s="25">
        <v>1469</v>
      </c>
      <c r="J252" s="25">
        <v>150</v>
      </c>
      <c r="K252" s="25">
        <f>I252*1.04+J252</f>
        <v>1677.76</v>
      </c>
      <c r="L252" s="25">
        <f>F252-K252</f>
        <v>8162.24</v>
      </c>
      <c r="M252" s="25">
        <f>100*L252/K252</f>
        <v>486.496280755293</v>
      </c>
      <c r="N252" s="26"/>
      <c r="O252" s="25">
        <v>3090</v>
      </c>
      <c r="P252" s="25">
        <f>1-(N252/D252)</f>
        <v>1</v>
      </c>
      <c r="Q252" s="25">
        <f>O252-K252</f>
        <v>1412.24</v>
      </c>
      <c r="R252" s="25">
        <f>(Q252/K252*100)</f>
        <v>84.17413694449741</v>
      </c>
      <c r="S252" s="26"/>
      <c r="T252" s="26"/>
      <c r="U252" s="26"/>
      <c r="V252" s="26"/>
    </row>
    <row r="253" ht="51" customHeight="1">
      <c r="A253" t="s" s="22">
        <v>101</v>
      </c>
      <c r="B253" t="s" s="23">
        <v>64</v>
      </c>
      <c r="C253" t="s" s="24">
        <v>102</v>
      </c>
      <c r="D253" s="25">
        <v>7800</v>
      </c>
      <c r="E253" s="25">
        <v>18</v>
      </c>
      <c r="F253" s="25">
        <f>D253*(100-E253)/100</f>
        <v>6396</v>
      </c>
      <c r="G253" s="25">
        <v>10</v>
      </c>
      <c r="H253" t="s" s="23">
        <v>28</v>
      </c>
      <c r="I253" s="25">
        <v>2584</v>
      </c>
      <c r="J253" s="25">
        <v>450</v>
      </c>
      <c r="K253" s="25">
        <f>I253*1.04+J253</f>
        <v>3137.36</v>
      </c>
      <c r="L253" s="25">
        <f>F253-K253</f>
        <v>3258.64</v>
      </c>
      <c r="M253" s="25">
        <f>100*L253/K253</f>
        <v>103.865670500038</v>
      </c>
      <c r="N253" s="25">
        <v>5980</v>
      </c>
      <c r="O253" s="25">
        <v>4853</v>
      </c>
      <c r="P253" s="25">
        <f>1-(N253/D253)</f>
        <v>0.233333333333333</v>
      </c>
      <c r="Q253" s="25">
        <f>O253-K253</f>
        <v>1715.64</v>
      </c>
      <c r="R253" s="25">
        <f>(Q253/K253*100)</f>
        <v>54.6841930795318</v>
      </c>
      <c r="S253" s="26"/>
      <c r="T253" s="26"/>
      <c r="U253" s="26"/>
      <c r="V253" s="26"/>
    </row>
    <row r="254" ht="51" customHeight="1">
      <c r="A254" t="s" s="12">
        <v>101</v>
      </c>
      <c r="B254" t="s" s="13">
        <v>64</v>
      </c>
      <c r="C254" t="s" s="14">
        <v>102</v>
      </c>
      <c r="D254" s="15">
        <v>7800</v>
      </c>
      <c r="E254" s="15">
        <v>18</v>
      </c>
      <c r="F254" s="15">
        <f>D254*(100-E254)/100</f>
        <v>6396</v>
      </c>
      <c r="G254" s="15">
        <v>10</v>
      </c>
      <c r="H254" t="s" s="13">
        <v>28</v>
      </c>
      <c r="I254" s="15">
        <v>2584</v>
      </c>
      <c r="J254" s="15">
        <v>450</v>
      </c>
      <c r="K254" s="15">
        <f>I254*1.04+J254</f>
        <v>3137.36</v>
      </c>
      <c r="L254" s="15">
        <f>F254-K254</f>
        <v>3258.64</v>
      </c>
      <c r="M254" s="15">
        <f>100*L254/K254</f>
        <v>103.865670500038</v>
      </c>
      <c r="N254" s="15">
        <v>5653</v>
      </c>
      <c r="O254" s="15">
        <v>4575</v>
      </c>
      <c r="P254" s="15">
        <f>1-(N254/D254)</f>
        <v>0.27525641025641</v>
      </c>
      <c r="Q254" s="15">
        <f>O254-K254</f>
        <v>1437.64</v>
      </c>
      <c r="R254" s="15">
        <f>(Q254/K254*100)</f>
        <v>45.8232399214626</v>
      </c>
      <c r="S254" s="16"/>
      <c r="T254" s="16"/>
      <c r="U254" s="16"/>
      <c r="V254" s="16"/>
    </row>
    <row r="255" ht="51" customHeight="1">
      <c r="A255" t="s" s="12">
        <v>101</v>
      </c>
      <c r="B255" t="s" s="13">
        <v>64</v>
      </c>
      <c r="C255" t="s" s="14">
        <v>102</v>
      </c>
      <c r="D255" s="15">
        <v>7800</v>
      </c>
      <c r="E255" s="15">
        <v>18</v>
      </c>
      <c r="F255" s="15">
        <f>D255*(100-E255)/100</f>
        <v>6396</v>
      </c>
      <c r="G255" s="15">
        <v>10</v>
      </c>
      <c r="H255" t="s" s="13">
        <v>28</v>
      </c>
      <c r="I255" s="15">
        <v>2584</v>
      </c>
      <c r="J255" s="15">
        <v>450</v>
      </c>
      <c r="K255" s="15">
        <f>I255*1.04+J255</f>
        <v>3137.36</v>
      </c>
      <c r="L255" s="15">
        <f>F255-K255</f>
        <v>3258.64</v>
      </c>
      <c r="M255" s="15">
        <f>100*L255/K255</f>
        <v>103.865670500038</v>
      </c>
      <c r="N255" s="15">
        <v>5433</v>
      </c>
      <c r="O255" s="15">
        <v>4388</v>
      </c>
      <c r="P255" s="15">
        <f>1-(N255/D255)</f>
        <v>0.303461538461538</v>
      </c>
      <c r="Q255" s="15">
        <f>O255-K255</f>
        <v>1250.64</v>
      </c>
      <c r="R255" s="15">
        <f>(Q255/K255*100)</f>
        <v>39.862814595711</v>
      </c>
      <c r="S255" s="16"/>
      <c r="T255" s="16"/>
      <c r="U255" s="16"/>
      <c r="V255" s="16"/>
    </row>
    <row r="256" ht="72.6" customHeight="1">
      <c r="A256" t="s" s="62">
        <v>155</v>
      </c>
      <c r="B256" t="s" s="63">
        <v>59</v>
      </c>
      <c r="C256" t="s" s="64">
        <v>156</v>
      </c>
      <c r="D256" s="65">
        <v>4400</v>
      </c>
      <c r="E256" s="65">
        <v>18</v>
      </c>
      <c r="F256" s="65">
        <f>D256*(100-E256)/100</f>
        <v>3608</v>
      </c>
      <c r="G256" s="65">
        <v>10</v>
      </c>
      <c r="H256" t="s" s="63">
        <v>35</v>
      </c>
      <c r="I256" s="65">
        <v>1242</v>
      </c>
      <c r="J256" s="65">
        <v>450</v>
      </c>
      <c r="K256" s="65">
        <f>I256*1.04+J256</f>
        <v>1741.68</v>
      </c>
      <c r="L256" s="65">
        <f>F256-K256</f>
        <v>1866.32</v>
      </c>
      <c r="M256" s="65">
        <f>100*L256/K256</f>
        <v>107.156308851224</v>
      </c>
      <c r="N256" s="65">
        <v>3248</v>
      </c>
      <c r="O256" s="65">
        <v>2552</v>
      </c>
      <c r="P256" s="65">
        <f>1-(N256/D256)</f>
        <v>0.261818181818182</v>
      </c>
      <c r="Q256" s="65">
        <f>O256-K256</f>
        <v>810.3200000000001</v>
      </c>
      <c r="R256" s="65">
        <f>(Q256/K256*100)</f>
        <v>46.5251940655</v>
      </c>
      <c r="S256" s="66"/>
      <c r="T256" s="66"/>
      <c r="U256" s="66"/>
      <c r="V256" s="66"/>
    </row>
    <row r="257" ht="72.6" customHeight="1">
      <c r="A257" t="s" s="62">
        <v>155</v>
      </c>
      <c r="B257" t="s" s="63">
        <v>59</v>
      </c>
      <c r="C257" t="s" s="64">
        <v>156</v>
      </c>
      <c r="D257" s="65">
        <v>4400</v>
      </c>
      <c r="E257" s="65">
        <v>18</v>
      </c>
      <c r="F257" s="65">
        <f>D257*(100-E257)/100</f>
        <v>3608</v>
      </c>
      <c r="G257" s="65">
        <v>10</v>
      </c>
      <c r="H257" t="s" s="63">
        <v>35</v>
      </c>
      <c r="I257" s="65">
        <v>1242</v>
      </c>
      <c r="J257" s="65">
        <v>450</v>
      </c>
      <c r="K257" s="65">
        <f>I257*1.04+J257</f>
        <v>1741.68</v>
      </c>
      <c r="L257" s="65">
        <f>F257-K257</f>
        <v>1866.32</v>
      </c>
      <c r="M257" s="65">
        <f>100*L257/K257</f>
        <v>107.156308851224</v>
      </c>
      <c r="N257" s="65">
        <v>3029</v>
      </c>
      <c r="O257" s="65">
        <v>2366</v>
      </c>
      <c r="P257" s="65">
        <f>1-(N257/D257)</f>
        <v>0.311590909090909</v>
      </c>
      <c r="Q257" s="65">
        <f>O257-K257</f>
        <v>624.3200000000001</v>
      </c>
      <c r="R257" s="65">
        <f>(Q257/K257*100)</f>
        <v>35.8458499839236</v>
      </c>
      <c r="S257" s="66"/>
      <c r="T257" s="66"/>
      <c r="U257" s="66"/>
      <c r="V257" s="66"/>
    </row>
    <row r="258" ht="61.55" customHeight="1">
      <c r="A258" t="s" s="9">
        <v>7</v>
      </c>
      <c r="B258" t="s" s="10">
        <v>8</v>
      </c>
      <c r="C258" t="s" s="10">
        <v>9</v>
      </c>
      <c r="D258" t="s" s="10">
        <v>10</v>
      </c>
      <c r="E258" t="s" s="10">
        <v>11</v>
      </c>
      <c r="F258" t="s" s="10">
        <v>12</v>
      </c>
      <c r="G258" t="s" s="10">
        <v>13</v>
      </c>
      <c r="H258" t="s" s="10">
        <v>14</v>
      </c>
      <c r="I258" t="s" s="10">
        <v>15</v>
      </c>
      <c r="J258" t="s" s="10">
        <v>16</v>
      </c>
      <c r="K258" t="s" s="10">
        <v>17</v>
      </c>
      <c r="L258" t="s" s="10">
        <v>18</v>
      </c>
      <c r="M258" t="s" s="10">
        <v>19</v>
      </c>
      <c r="N258" t="s" s="10">
        <v>20</v>
      </c>
      <c r="O258" t="s" s="10">
        <v>21</v>
      </c>
      <c r="P258" t="s" s="10">
        <v>22</v>
      </c>
      <c r="Q258" t="s" s="10">
        <v>23</v>
      </c>
      <c r="R258" t="s" s="10">
        <v>24</v>
      </c>
      <c r="S258" s="11"/>
      <c r="T258" s="11"/>
      <c r="U258" s="11"/>
      <c r="V258" s="11"/>
    </row>
    <row r="259" ht="72.6" customHeight="1">
      <c r="A259" t="s" s="42">
        <v>155</v>
      </c>
      <c r="B259" t="s" s="13">
        <v>59</v>
      </c>
      <c r="C259" t="s" s="14">
        <v>156</v>
      </c>
      <c r="D259" s="15">
        <v>4400</v>
      </c>
      <c r="E259" s="15">
        <v>18</v>
      </c>
      <c r="F259" s="15">
        <f>D259*(100-E259)/100</f>
        <v>3608</v>
      </c>
      <c r="G259" s="15">
        <v>10</v>
      </c>
      <c r="H259" t="s" s="13">
        <v>35</v>
      </c>
      <c r="I259" s="15">
        <v>1291</v>
      </c>
      <c r="J259" s="15">
        <v>450</v>
      </c>
      <c r="K259" s="15">
        <f>I259*1.04+J259</f>
        <v>1792.64</v>
      </c>
      <c r="L259" s="15">
        <f>F259-K259</f>
        <v>1815.36</v>
      </c>
      <c r="M259" s="15">
        <f>100*L259/K259</f>
        <v>101.267404498393</v>
      </c>
      <c r="N259" s="15">
        <v>2978</v>
      </c>
      <c r="O259" s="15">
        <v>2322</v>
      </c>
      <c r="P259" s="15">
        <f>1-(N259/D259)</f>
        <v>0.323181818181818</v>
      </c>
      <c r="Q259" s="15">
        <f>O259-K259</f>
        <v>529.36</v>
      </c>
      <c r="R259" s="15">
        <f>(Q259/K259*100)</f>
        <v>29.5296322741878</v>
      </c>
      <c r="S259" s="16"/>
      <c r="T259" s="16"/>
      <c r="U259" s="16"/>
      <c r="V259" s="16"/>
    </row>
    <row r="260" ht="72.6" customHeight="1">
      <c r="A260" t="s" s="42">
        <v>155</v>
      </c>
      <c r="B260" t="s" s="13">
        <v>59</v>
      </c>
      <c r="C260" t="s" s="14">
        <v>156</v>
      </c>
      <c r="D260" s="15">
        <v>4400</v>
      </c>
      <c r="E260" s="15">
        <v>18</v>
      </c>
      <c r="F260" s="15">
        <f>D260*(100-E260)/100</f>
        <v>3608</v>
      </c>
      <c r="G260" s="15">
        <v>10</v>
      </c>
      <c r="H260" t="s" s="13">
        <v>35</v>
      </c>
      <c r="I260" s="15">
        <v>1291</v>
      </c>
      <c r="J260" s="15">
        <v>450</v>
      </c>
      <c r="K260" s="15">
        <f>I260*1.04+J260</f>
        <v>1792.64</v>
      </c>
      <c r="L260" s="15">
        <f>F260-K260</f>
        <v>1815.36</v>
      </c>
      <c r="M260" s="15">
        <f>100*L260/K260</f>
        <v>101.267404498393</v>
      </c>
      <c r="N260" s="15">
        <v>2955</v>
      </c>
      <c r="O260" s="15">
        <v>2303</v>
      </c>
      <c r="P260" s="15">
        <f>1-(N260/D260)</f>
        <v>0.328409090909091</v>
      </c>
      <c r="Q260" s="15">
        <f>O260-K260</f>
        <v>510.36</v>
      </c>
      <c r="R260" s="15">
        <f>(Q260/K260*100)</f>
        <v>28.4697429489468</v>
      </c>
      <c r="S260" s="16"/>
      <c r="T260" s="16"/>
      <c r="U260" s="16"/>
      <c r="V260" s="16"/>
    </row>
    <row r="261" ht="63" customHeight="1">
      <c r="A261" t="s" s="130">
        <v>136</v>
      </c>
      <c r="B261" t="s" s="131">
        <v>99</v>
      </c>
      <c r="C261" t="s" s="132">
        <v>137</v>
      </c>
      <c r="D261" s="133">
        <v>2470</v>
      </c>
      <c r="E261" s="133">
        <v>18</v>
      </c>
      <c r="F261" s="133">
        <f>D261*(100-E261)/100</f>
        <v>2025.4</v>
      </c>
      <c r="G261" s="133">
        <v>5</v>
      </c>
      <c r="H261" t="s" s="131">
        <v>28</v>
      </c>
      <c r="I261" s="133">
        <v>743</v>
      </c>
      <c r="J261" s="133">
        <v>150</v>
      </c>
      <c r="K261" s="133">
        <f>I261*1.04+J261</f>
        <v>922.72</v>
      </c>
      <c r="L261" s="133">
        <f>F261-K261</f>
        <v>1102.68</v>
      </c>
      <c r="M261" s="133">
        <f>100*L261/K261</f>
        <v>119.503207907057</v>
      </c>
      <c r="N261" s="133">
        <v>2893</v>
      </c>
      <c r="O261" s="133">
        <v>2394</v>
      </c>
      <c r="P261" s="133">
        <f>1-(N261/D261)</f>
        <v>-0.171255060728745</v>
      </c>
      <c r="Q261" s="133">
        <f>O261-K261</f>
        <v>1471.28</v>
      </c>
      <c r="R261" s="133">
        <f>(Q261/K261*100)</f>
        <v>159.450320790706</v>
      </c>
      <c r="S261" s="134"/>
      <c r="T261" s="134"/>
      <c r="U261" s="134"/>
      <c r="V261" s="134"/>
    </row>
    <row r="262" ht="63" customHeight="1">
      <c r="A262" t="s" s="12">
        <v>136</v>
      </c>
      <c r="B262" t="s" s="13">
        <v>99</v>
      </c>
      <c r="C262" t="s" s="14">
        <v>137</v>
      </c>
      <c r="D262" s="15">
        <v>2470</v>
      </c>
      <c r="E262" s="15">
        <v>18</v>
      </c>
      <c r="F262" s="15">
        <f>D262*(100-E262)/100</f>
        <v>2025.4</v>
      </c>
      <c r="G262" s="15">
        <v>5</v>
      </c>
      <c r="H262" t="s" s="13">
        <v>28</v>
      </c>
      <c r="I262" s="15">
        <v>743</v>
      </c>
      <c r="J262" s="15">
        <v>150</v>
      </c>
      <c r="K262" s="15">
        <f>I262*1.04+J262</f>
        <v>922.72</v>
      </c>
      <c r="L262" s="15">
        <f>F262-K262</f>
        <v>1102.68</v>
      </c>
      <c r="M262" s="15">
        <f>100*L262/K262</f>
        <v>119.503207907057</v>
      </c>
      <c r="N262" s="15">
        <v>1558</v>
      </c>
      <c r="O262" s="15">
        <v>1259</v>
      </c>
      <c r="P262" s="15">
        <f>1-(N262/D262)</f>
        <v>0.369230769230769</v>
      </c>
      <c r="Q262" s="15">
        <f>O262-K262</f>
        <v>336.28</v>
      </c>
      <c r="R262" s="15">
        <f>(Q262/K262*100)</f>
        <v>36.4444251777354</v>
      </c>
      <c r="S262" s="16"/>
      <c r="T262" s="16"/>
      <c r="U262" s="16"/>
      <c r="V262" s="16"/>
    </row>
    <row r="263" ht="63" customHeight="1">
      <c r="A263" t="s" s="94">
        <v>136</v>
      </c>
      <c r="B263" t="s" s="95">
        <v>99</v>
      </c>
      <c r="C263" t="s" s="96">
        <v>137</v>
      </c>
      <c r="D263" s="97">
        <v>2470</v>
      </c>
      <c r="E263" s="97">
        <v>18</v>
      </c>
      <c r="F263" s="97">
        <f>D263*(100-E263)/100</f>
        <v>2025.4</v>
      </c>
      <c r="G263" s="97">
        <v>5</v>
      </c>
      <c r="H263" t="s" s="95">
        <v>28</v>
      </c>
      <c r="I263" s="97">
        <v>743</v>
      </c>
      <c r="J263" s="97">
        <v>150</v>
      </c>
      <c r="K263" s="97">
        <f>I263*1.04+J263</f>
        <v>922.72</v>
      </c>
      <c r="L263" s="97">
        <f>F263-K263</f>
        <v>1102.68</v>
      </c>
      <c r="M263" s="97">
        <f>100*L263/K263</f>
        <v>119.503207907057</v>
      </c>
      <c r="N263" s="97">
        <v>1146</v>
      </c>
      <c r="O263" s="97">
        <v>909</v>
      </c>
      <c r="P263" s="97">
        <f>1-(N263/D263)</f>
        <v>0.536032388663968</v>
      </c>
      <c r="Q263" s="97">
        <f>O263-K263</f>
        <v>-13.72</v>
      </c>
      <c r="R263" s="97">
        <f>(Q263/K263*100)</f>
        <v>-1.4869082711982</v>
      </c>
      <c r="S263" s="98"/>
      <c r="T263" s="98"/>
      <c r="U263" s="98"/>
      <c r="V263" s="98"/>
    </row>
    <row r="264" ht="18.6" customHeight="1">
      <c r="A264" t="s" s="45">
        <v>171</v>
      </c>
      <c r="B264" t="s" s="28">
        <v>264</v>
      </c>
      <c r="C264" t="s" s="46">
        <v>172</v>
      </c>
      <c r="D264" s="30">
        <v>3470</v>
      </c>
      <c r="E264" s="30">
        <v>18</v>
      </c>
      <c r="F264" s="30">
        <f>D264*(100-E264)/100</f>
        <v>2845.4</v>
      </c>
      <c r="G264" s="30">
        <v>3</v>
      </c>
      <c r="H264" t="s" s="28">
        <v>28</v>
      </c>
      <c r="I264" s="30">
        <v>1035</v>
      </c>
      <c r="J264" s="30">
        <v>100</v>
      </c>
      <c r="K264" s="30">
        <f>I264*1.04+J264</f>
        <v>1176.4</v>
      </c>
      <c r="L264" s="30">
        <f>F264-K264</f>
        <v>1669</v>
      </c>
      <c r="M264" s="30">
        <f>100*L264/K264</f>
        <v>141.873512410745</v>
      </c>
      <c r="N264" s="30">
        <v>2937</v>
      </c>
      <c r="O264" s="30">
        <v>2431</v>
      </c>
      <c r="P264" s="30">
        <f>1-(N264/D264)</f>
        <v>0.153602305475504</v>
      </c>
      <c r="Q264" s="30">
        <f>O264-K264</f>
        <v>1254.6</v>
      </c>
      <c r="R264" s="30">
        <f>(Q264/K264*100)</f>
        <v>106.647398843931</v>
      </c>
      <c r="S264" s="31"/>
      <c r="T264" s="31"/>
      <c r="U264" s="31"/>
      <c r="V264" s="31"/>
    </row>
    <row r="265" ht="18.6" customHeight="1">
      <c r="A265" t="s" s="45">
        <v>171</v>
      </c>
      <c r="B265" t="s" s="28">
        <v>264</v>
      </c>
      <c r="C265" t="s" s="46">
        <v>172</v>
      </c>
      <c r="D265" s="30">
        <v>3470</v>
      </c>
      <c r="E265" s="30">
        <v>18</v>
      </c>
      <c r="F265" s="30">
        <f>D265*(100-E265)/100</f>
        <v>2845.4</v>
      </c>
      <c r="G265" s="30">
        <v>3</v>
      </c>
      <c r="H265" t="s" s="28">
        <v>28</v>
      </c>
      <c r="I265" s="30">
        <v>1055</v>
      </c>
      <c r="J265" s="30">
        <v>100</v>
      </c>
      <c r="K265" s="30">
        <f>I265*1.04+J265</f>
        <v>1197.2</v>
      </c>
      <c r="L265" s="30">
        <f>F265-K265</f>
        <v>1648.2</v>
      </c>
      <c r="M265" s="30">
        <f>100*L265/K265</f>
        <v>137.671232876712</v>
      </c>
      <c r="N265" s="30">
        <v>2938</v>
      </c>
      <c r="O265" s="30">
        <v>2432</v>
      </c>
      <c r="P265" s="30">
        <f>1-(N265/D265)</f>
        <v>0.153314121037464</v>
      </c>
      <c r="Q265" s="30">
        <f>O265-K265</f>
        <v>1234.8</v>
      </c>
      <c r="R265" s="30">
        <f>(Q265/K265*100)</f>
        <v>103.140661543602</v>
      </c>
      <c r="S265" s="31"/>
      <c r="T265" s="31"/>
      <c r="U265" s="31"/>
      <c r="V265" s="31"/>
    </row>
    <row r="266" ht="30.6" customHeight="1">
      <c r="A266" t="s" s="135">
        <v>265</v>
      </c>
      <c r="B266" t="s" s="100">
        <v>64</v>
      </c>
      <c r="C266" t="s" s="101">
        <v>266</v>
      </c>
      <c r="D266" s="102">
        <v>5880</v>
      </c>
      <c r="E266" s="102">
        <v>18</v>
      </c>
      <c r="F266" s="102">
        <f>D266*(100-E266)/100</f>
        <v>4821.6</v>
      </c>
      <c r="G266" s="102">
        <v>6</v>
      </c>
      <c r="H266" t="s" s="100">
        <v>35</v>
      </c>
      <c r="I266" s="102">
        <v>2240</v>
      </c>
      <c r="J266" s="102">
        <v>230</v>
      </c>
      <c r="K266" s="102">
        <f>I266*1.04+J266</f>
        <v>2559.6</v>
      </c>
      <c r="L266" s="102">
        <f>F266-K266</f>
        <v>2262</v>
      </c>
      <c r="M266" s="102">
        <f>100*L266/K266</f>
        <v>88.3731833098922</v>
      </c>
      <c r="N266" s="102">
        <v>3203</v>
      </c>
      <c r="O266" s="102">
        <v>2518</v>
      </c>
      <c r="P266" s="102">
        <f>1-(N266/D266)</f>
        <v>0.455272108843537</v>
      </c>
      <c r="Q266" s="102">
        <f>O266-K266</f>
        <v>-41.6</v>
      </c>
      <c r="R266" s="102">
        <f>(Q266/K266*100)</f>
        <v>-1.62525394592905</v>
      </c>
      <c r="S266" s="103"/>
      <c r="T266" s="103"/>
      <c r="U266" s="103"/>
      <c r="V266" s="103"/>
    </row>
    <row r="267" ht="30.6" customHeight="1">
      <c r="A267" t="s" s="136">
        <v>265</v>
      </c>
      <c r="B267" t="s" s="95">
        <v>64</v>
      </c>
      <c r="C267" t="s" s="96">
        <v>266</v>
      </c>
      <c r="D267" s="97">
        <v>5880</v>
      </c>
      <c r="E267" s="97">
        <v>18</v>
      </c>
      <c r="F267" s="97">
        <f>D267*(100-E267)/100</f>
        <v>4821.6</v>
      </c>
      <c r="G267" s="97">
        <v>6</v>
      </c>
      <c r="H267" t="s" s="95">
        <v>35</v>
      </c>
      <c r="I267" s="97">
        <v>2240</v>
      </c>
      <c r="J267" s="97">
        <v>230</v>
      </c>
      <c r="K267" s="97">
        <f>I267*1.04+J267</f>
        <v>2559.6</v>
      </c>
      <c r="L267" s="97">
        <f>F267-K267</f>
        <v>2262</v>
      </c>
      <c r="M267" s="97">
        <f>100*L267/K267</f>
        <v>88.3731833098922</v>
      </c>
      <c r="N267" s="97">
        <v>3127</v>
      </c>
      <c r="O267" s="97">
        <v>2453</v>
      </c>
      <c r="P267" s="97">
        <f>1-(N267/D267)</f>
        <v>0.468197278911565</v>
      </c>
      <c r="Q267" s="97">
        <f>O267-K267</f>
        <v>-106.6</v>
      </c>
      <c r="R267" s="97">
        <f>(Q267/K267*100)</f>
        <v>-4.16471323644319</v>
      </c>
      <c r="S267" s="98"/>
      <c r="T267" s="98"/>
      <c r="U267" s="98"/>
      <c r="V267" s="98"/>
    </row>
    <row r="268" ht="27" customHeight="1">
      <c r="A268" t="s" s="12">
        <v>267</v>
      </c>
      <c r="B268" t="s" s="13">
        <v>59</v>
      </c>
      <c r="C268" t="s" s="14">
        <v>268</v>
      </c>
      <c r="D268" s="15">
        <v>2365</v>
      </c>
      <c r="E268" s="15">
        <v>18</v>
      </c>
      <c r="F268" s="15">
        <f>D268*(100-E268)/100</f>
        <v>1939.3</v>
      </c>
      <c r="G268" s="15">
        <v>20</v>
      </c>
      <c r="H268" t="s" s="13">
        <v>28</v>
      </c>
      <c r="I268" s="15">
        <v>896</v>
      </c>
      <c r="J268" s="15">
        <v>150</v>
      </c>
      <c r="K268" s="15">
        <f>I268*1.04+J268</f>
        <v>1081.84</v>
      </c>
      <c r="L268" s="15">
        <f>F268-K268</f>
        <v>857.46</v>
      </c>
      <c r="M268" s="15">
        <f>100*L268/K268</f>
        <v>79.2594098942542</v>
      </c>
      <c r="N268" s="15">
        <v>1988</v>
      </c>
      <c r="O268" s="15">
        <v>1485</v>
      </c>
      <c r="P268" s="15">
        <f>1-(N268/D268)</f>
        <v>0.159408033826638</v>
      </c>
      <c r="Q268" s="15">
        <f>O268-K268</f>
        <v>403.16</v>
      </c>
      <c r="R268" s="15">
        <f>(Q268/K268*100)</f>
        <v>37.2661391703024</v>
      </c>
      <c r="S268" s="16"/>
      <c r="T268" s="16"/>
      <c r="U268" s="16"/>
      <c r="V268" s="16"/>
    </row>
    <row r="269" ht="27" customHeight="1">
      <c r="A269" t="s" s="68">
        <v>267</v>
      </c>
      <c r="B269" t="s" s="63">
        <v>59</v>
      </c>
      <c r="C269" t="s" s="64">
        <v>268</v>
      </c>
      <c r="D269" s="65">
        <v>2365</v>
      </c>
      <c r="E269" s="65">
        <v>18</v>
      </c>
      <c r="F269" s="65">
        <f>D269*(100-E269)/100</f>
        <v>1939.3</v>
      </c>
      <c r="G269" s="65">
        <v>20</v>
      </c>
      <c r="H269" t="s" s="63">
        <v>28</v>
      </c>
      <c r="I269" s="65">
        <v>896</v>
      </c>
      <c r="J269" s="65">
        <v>150</v>
      </c>
      <c r="K269" s="65">
        <f>I269*1.04+J269</f>
        <v>1081.84</v>
      </c>
      <c r="L269" s="65">
        <f>F269-K269</f>
        <v>857.46</v>
      </c>
      <c r="M269" s="65">
        <f>100*L269/K269</f>
        <v>79.2594098942542</v>
      </c>
      <c r="N269" s="65">
        <v>1988</v>
      </c>
      <c r="O269" s="65">
        <v>1485</v>
      </c>
      <c r="P269" s="65">
        <f>1-(N269/D269)</f>
        <v>0.159408033826638</v>
      </c>
      <c r="Q269" s="65">
        <f>O269-K269</f>
        <v>403.16</v>
      </c>
      <c r="R269" s="65">
        <f>(Q269/K269*100)</f>
        <v>37.2661391703024</v>
      </c>
      <c r="S269" s="66"/>
      <c r="T269" s="66"/>
      <c r="U269" s="66"/>
      <c r="V269" s="66"/>
    </row>
    <row r="270" ht="27" customHeight="1">
      <c r="A270" t="s" s="68">
        <v>267</v>
      </c>
      <c r="B270" t="s" s="63">
        <v>59</v>
      </c>
      <c r="C270" t="s" s="64">
        <v>268</v>
      </c>
      <c r="D270" s="65">
        <v>2365</v>
      </c>
      <c r="E270" s="65">
        <v>18</v>
      </c>
      <c r="F270" s="65">
        <f>D270*(100-E270)/100</f>
        <v>1939.3</v>
      </c>
      <c r="G270" s="65">
        <v>20</v>
      </c>
      <c r="H270" t="s" s="63">
        <v>28</v>
      </c>
      <c r="I270" s="65">
        <v>896</v>
      </c>
      <c r="J270" s="65">
        <v>150</v>
      </c>
      <c r="K270" s="65">
        <f>I270*1.04+J270</f>
        <v>1081.84</v>
      </c>
      <c r="L270" s="65">
        <f>F270-K270</f>
        <v>857.46</v>
      </c>
      <c r="M270" s="65">
        <f>100*L270/K270</f>
        <v>79.2594098942542</v>
      </c>
      <c r="N270" s="65">
        <v>1755</v>
      </c>
      <c r="O270" s="65">
        <v>1283</v>
      </c>
      <c r="P270" s="65">
        <f>1-(N270/D270)</f>
        <v>0.257928118393235</v>
      </c>
      <c r="Q270" s="65">
        <f>O270-K270</f>
        <v>201.16</v>
      </c>
      <c r="R270" s="65">
        <f>(Q270/K270*100)</f>
        <v>18.5942468387192</v>
      </c>
      <c r="S270" s="66"/>
      <c r="T270" s="66"/>
      <c r="U270" s="66"/>
      <c r="V270" s="66"/>
    </row>
    <row r="271" ht="27" customHeight="1">
      <c r="A271" t="s" s="12">
        <v>267</v>
      </c>
      <c r="B271" t="s" s="13">
        <v>59</v>
      </c>
      <c r="C271" t="s" s="14">
        <v>268</v>
      </c>
      <c r="D271" s="15">
        <v>2365</v>
      </c>
      <c r="E271" s="15">
        <v>18</v>
      </c>
      <c r="F271" s="15">
        <f>D271*(100-E271)/100</f>
        <v>1939.3</v>
      </c>
      <c r="G271" s="15">
        <v>20</v>
      </c>
      <c r="H271" t="s" s="13">
        <v>28</v>
      </c>
      <c r="I271" s="15">
        <v>896</v>
      </c>
      <c r="J271" s="15">
        <v>150</v>
      </c>
      <c r="K271" s="15">
        <f>I271*1.04+J271</f>
        <v>1081.84</v>
      </c>
      <c r="L271" s="15">
        <f>F271-K271</f>
        <v>857.46</v>
      </c>
      <c r="M271" s="15">
        <f>100*L271/K271</f>
        <v>79.2594098942542</v>
      </c>
      <c r="N271" s="15">
        <v>1755</v>
      </c>
      <c r="O271" s="15">
        <v>1283</v>
      </c>
      <c r="P271" s="15">
        <f>1-(N271/D271)</f>
        <v>0.257928118393235</v>
      </c>
      <c r="Q271" s="15">
        <f>O271-K271</f>
        <v>201.16</v>
      </c>
      <c r="R271" s="15">
        <f>(Q271/K271*100)</f>
        <v>18.5942468387192</v>
      </c>
      <c r="S271" s="16"/>
      <c r="T271" s="16"/>
      <c r="U271" s="16"/>
      <c r="V271" s="16"/>
    </row>
    <row r="272" ht="27" customHeight="1">
      <c r="A272" t="s" s="12">
        <v>267</v>
      </c>
      <c r="B272" t="s" s="13">
        <v>59</v>
      </c>
      <c r="C272" t="s" s="14">
        <v>268</v>
      </c>
      <c r="D272" s="15">
        <v>2365</v>
      </c>
      <c r="E272" s="15">
        <v>18</v>
      </c>
      <c r="F272" s="15">
        <f>D272*(100-E272)/100</f>
        <v>1939.3</v>
      </c>
      <c r="G272" s="15">
        <v>20</v>
      </c>
      <c r="H272" t="s" s="13">
        <v>28</v>
      </c>
      <c r="I272" s="15">
        <v>896</v>
      </c>
      <c r="J272" s="15">
        <v>150</v>
      </c>
      <c r="K272" s="15">
        <f>I272*1.04+J272</f>
        <v>1081.84</v>
      </c>
      <c r="L272" s="15">
        <f>F272-K272</f>
        <v>857.46</v>
      </c>
      <c r="M272" s="15">
        <f>100*L272/K272</f>
        <v>79.2594098942542</v>
      </c>
      <c r="N272" s="15">
        <v>1753</v>
      </c>
      <c r="O272" s="15">
        <v>1285</v>
      </c>
      <c r="P272" s="15">
        <f>1-(N272/D272)</f>
        <v>0.25877378435518</v>
      </c>
      <c r="Q272" s="15">
        <f>O272-K272</f>
        <v>203.16</v>
      </c>
      <c r="R272" s="15">
        <f>(Q272/K272*100)</f>
        <v>18.779117059824</v>
      </c>
      <c r="S272" s="16"/>
      <c r="T272" s="16"/>
      <c r="U272" s="16"/>
      <c r="V272" s="16"/>
    </row>
    <row r="273" ht="61.55" customHeight="1">
      <c r="A273" t="s" s="9">
        <v>7</v>
      </c>
      <c r="B273" t="s" s="10">
        <v>8</v>
      </c>
      <c r="C273" t="s" s="10">
        <v>9</v>
      </c>
      <c r="D273" t="s" s="10">
        <v>10</v>
      </c>
      <c r="E273" t="s" s="10">
        <v>11</v>
      </c>
      <c r="F273" t="s" s="10">
        <v>12</v>
      </c>
      <c r="G273" t="s" s="10">
        <v>13</v>
      </c>
      <c r="H273" t="s" s="10">
        <v>14</v>
      </c>
      <c r="I273" t="s" s="10">
        <v>15</v>
      </c>
      <c r="J273" t="s" s="10">
        <v>16</v>
      </c>
      <c r="K273" t="s" s="10">
        <v>17</v>
      </c>
      <c r="L273" t="s" s="10">
        <v>18</v>
      </c>
      <c r="M273" t="s" s="10">
        <v>19</v>
      </c>
      <c r="N273" t="s" s="10">
        <v>20</v>
      </c>
      <c r="O273" t="s" s="10">
        <v>21</v>
      </c>
      <c r="P273" t="s" s="10">
        <v>22</v>
      </c>
      <c r="Q273" t="s" s="10">
        <v>23</v>
      </c>
      <c r="R273" t="s" s="10">
        <v>24</v>
      </c>
      <c r="S273" s="11"/>
      <c r="T273" s="11"/>
      <c r="U273" s="11"/>
      <c r="V273" s="11"/>
    </row>
    <row r="274" ht="27" customHeight="1">
      <c r="A274" t="s" s="12">
        <v>267</v>
      </c>
      <c r="B274" t="s" s="13">
        <v>59</v>
      </c>
      <c r="C274" t="s" s="14">
        <v>268</v>
      </c>
      <c r="D274" s="15">
        <v>2365</v>
      </c>
      <c r="E274" s="15">
        <v>18</v>
      </c>
      <c r="F274" s="15">
        <f>D274*(100-E274)/100</f>
        <v>1939.3</v>
      </c>
      <c r="G274" s="15">
        <v>20</v>
      </c>
      <c r="H274" t="s" s="13">
        <v>28</v>
      </c>
      <c r="I274" s="15">
        <v>896</v>
      </c>
      <c r="J274" s="15">
        <v>150</v>
      </c>
      <c r="K274" s="15">
        <f>I274*1.04+J274</f>
        <v>1081.84</v>
      </c>
      <c r="L274" s="15">
        <f>F274-K274</f>
        <v>857.46</v>
      </c>
      <c r="M274" s="15">
        <f>100*L274/K274</f>
        <v>79.2594098942542</v>
      </c>
      <c r="N274" s="15">
        <v>1753</v>
      </c>
      <c r="O274" s="15">
        <v>1285</v>
      </c>
      <c r="P274" s="15">
        <f>1-(N274/D274)</f>
        <v>0.25877378435518</v>
      </c>
      <c r="Q274" s="15">
        <f>O274-K274</f>
        <v>203.16</v>
      </c>
      <c r="R274" s="15">
        <f>(Q274/K274*100)</f>
        <v>18.779117059824</v>
      </c>
      <c r="S274" s="16"/>
      <c r="T274" s="16"/>
      <c r="U274" s="16"/>
      <c r="V274" s="16"/>
    </row>
    <row r="275" ht="27" customHeight="1">
      <c r="A275" t="s" s="12">
        <v>267</v>
      </c>
      <c r="B275" t="s" s="13">
        <v>59</v>
      </c>
      <c r="C275" t="s" s="14">
        <v>268</v>
      </c>
      <c r="D275" s="15">
        <v>2365</v>
      </c>
      <c r="E275" s="15">
        <v>18</v>
      </c>
      <c r="F275" s="15">
        <f>D275*(100-E275)/100</f>
        <v>1939.3</v>
      </c>
      <c r="G275" s="15">
        <v>20</v>
      </c>
      <c r="H275" t="s" s="13">
        <v>28</v>
      </c>
      <c r="I275" s="15">
        <v>896</v>
      </c>
      <c r="J275" s="15">
        <v>150</v>
      </c>
      <c r="K275" s="15">
        <f>I275*1.04+J275</f>
        <v>1081.84</v>
      </c>
      <c r="L275" s="15">
        <f>F275-K275</f>
        <v>857.46</v>
      </c>
      <c r="M275" s="15">
        <f>100*L275/K275</f>
        <v>79.2594098942542</v>
      </c>
      <c r="N275" s="15">
        <v>1722</v>
      </c>
      <c r="O275" s="15">
        <v>1259</v>
      </c>
      <c r="P275" s="15">
        <f>1-(N275/D275)</f>
        <v>0.271881606765328</v>
      </c>
      <c r="Q275" s="15">
        <f>O275-K275</f>
        <v>177.16</v>
      </c>
      <c r="R275" s="15">
        <f>(Q275/K275*100)</f>
        <v>16.3758041854618</v>
      </c>
      <c r="S275" s="16"/>
      <c r="T275" s="16"/>
      <c r="U275" s="16"/>
      <c r="V275" s="16"/>
    </row>
    <row r="276" ht="39" customHeight="1">
      <c r="A276" t="s" s="22">
        <v>148</v>
      </c>
      <c r="B276" t="s" s="23">
        <v>83</v>
      </c>
      <c r="C276" t="s" s="24">
        <v>84</v>
      </c>
      <c r="D276" s="25">
        <v>4979</v>
      </c>
      <c r="E276" s="25">
        <v>18</v>
      </c>
      <c r="F276" s="25">
        <f>D276*(100-E276)/100</f>
        <v>4082.78</v>
      </c>
      <c r="G276" s="25">
        <v>10</v>
      </c>
      <c r="H276" t="s" s="23">
        <v>28</v>
      </c>
      <c r="I276" s="25">
        <v>2381</v>
      </c>
      <c r="J276" s="25">
        <v>200</v>
      </c>
      <c r="K276" s="25">
        <f>I276*1.04+J276</f>
        <v>2676.24</v>
      </c>
      <c r="L276" s="25">
        <f>F276-K276</f>
        <v>1406.54</v>
      </c>
      <c r="M276" s="25">
        <f>100*L276/K276</f>
        <v>52.5565719068544</v>
      </c>
      <c r="N276" s="25">
        <v>4949</v>
      </c>
      <c r="O276" s="25">
        <v>3959</v>
      </c>
      <c r="P276" s="25">
        <f>1-(N276/D276)</f>
        <v>0.00602530628640289</v>
      </c>
      <c r="Q276" s="25">
        <f>O276-K276</f>
        <v>1282.76</v>
      </c>
      <c r="R276" s="25">
        <f>(Q276/K276*100)</f>
        <v>47.9314261800138</v>
      </c>
      <c r="S276" s="26"/>
      <c r="T276" s="26"/>
      <c r="U276" s="26"/>
      <c r="V276" s="26"/>
    </row>
    <row r="277" ht="39" customHeight="1">
      <c r="A277" t="s" s="22">
        <v>148</v>
      </c>
      <c r="B277" t="s" s="23">
        <v>83</v>
      </c>
      <c r="C277" t="s" s="24">
        <v>84</v>
      </c>
      <c r="D277" s="25">
        <v>4979</v>
      </c>
      <c r="E277" s="25">
        <v>18</v>
      </c>
      <c r="F277" s="25">
        <f>D277*(100-E277)/100</f>
        <v>4082.78</v>
      </c>
      <c r="G277" s="25">
        <v>10</v>
      </c>
      <c r="H277" t="s" s="23">
        <v>28</v>
      </c>
      <c r="I277" s="25">
        <v>2381</v>
      </c>
      <c r="J277" s="25">
        <v>200</v>
      </c>
      <c r="K277" s="25">
        <f>I277*1.04+J277</f>
        <v>2676.24</v>
      </c>
      <c r="L277" s="25">
        <f>F277-K277</f>
        <v>1406.54</v>
      </c>
      <c r="M277" s="25">
        <f>100*L277/K277</f>
        <v>52.5565719068544</v>
      </c>
      <c r="N277" s="25">
        <v>4949</v>
      </c>
      <c r="O277" s="25">
        <v>3959</v>
      </c>
      <c r="P277" s="25">
        <f>1-(N277/D277)</f>
        <v>0.00602530628640289</v>
      </c>
      <c r="Q277" s="25">
        <f>O277-K277</f>
        <v>1282.76</v>
      </c>
      <c r="R277" s="25">
        <f>(Q277/K277*100)</f>
        <v>47.9314261800138</v>
      </c>
      <c r="S277" s="26"/>
      <c r="T277" s="26"/>
      <c r="U277" s="26"/>
      <c r="V277" s="26"/>
    </row>
    <row r="278" ht="39" customHeight="1">
      <c r="A278" t="s" s="22">
        <v>148</v>
      </c>
      <c r="B278" t="s" s="23">
        <v>83</v>
      </c>
      <c r="C278" t="s" s="24">
        <v>84</v>
      </c>
      <c r="D278" s="25">
        <v>4979</v>
      </c>
      <c r="E278" s="25">
        <v>18</v>
      </c>
      <c r="F278" s="25">
        <f>D278*(100-E278)/100</f>
        <v>4082.78</v>
      </c>
      <c r="G278" s="25">
        <v>10</v>
      </c>
      <c r="H278" t="s" s="23">
        <v>28</v>
      </c>
      <c r="I278" s="25">
        <v>2381</v>
      </c>
      <c r="J278" s="25">
        <v>200</v>
      </c>
      <c r="K278" s="25">
        <f>I278*1.04+J278</f>
        <v>2676.24</v>
      </c>
      <c r="L278" s="25">
        <f>F278-K278</f>
        <v>1406.54</v>
      </c>
      <c r="M278" s="25">
        <f>100*L278/K278</f>
        <v>52.5565719068544</v>
      </c>
      <c r="N278" s="25">
        <v>4949</v>
      </c>
      <c r="O278" s="25">
        <v>3959</v>
      </c>
      <c r="P278" s="25">
        <f>1-(N278/D278)</f>
        <v>0.00602530628640289</v>
      </c>
      <c r="Q278" s="25">
        <f>O278-K278</f>
        <v>1282.76</v>
      </c>
      <c r="R278" s="25">
        <f>(Q278/K278*100)</f>
        <v>47.9314261800138</v>
      </c>
      <c r="S278" s="26"/>
      <c r="T278" s="26"/>
      <c r="U278" s="26"/>
      <c r="V278" s="26"/>
    </row>
    <row r="279" ht="27" customHeight="1">
      <c r="A279" t="s" s="17">
        <v>269</v>
      </c>
      <c r="B279" t="s" s="18">
        <v>270</v>
      </c>
      <c r="C279" t="s" s="19">
        <v>271</v>
      </c>
      <c r="D279" s="20">
        <v>2987</v>
      </c>
      <c r="E279" s="20">
        <v>18</v>
      </c>
      <c r="F279" s="20">
        <f>D279*(100-E279)/100</f>
        <v>2449.34</v>
      </c>
      <c r="G279" s="20">
        <v>5</v>
      </c>
      <c r="H279" t="s" s="18">
        <v>28</v>
      </c>
      <c r="I279" s="20">
        <v>991</v>
      </c>
      <c r="J279" s="20">
        <v>150</v>
      </c>
      <c r="K279" s="20">
        <f>I279*1.04+J279</f>
        <v>1180.64</v>
      </c>
      <c r="L279" s="20">
        <f>F279-K279</f>
        <v>1268.7</v>
      </c>
      <c r="M279" s="20">
        <f>100*L279/K279</f>
        <v>107.458666485974</v>
      </c>
      <c r="N279" s="20">
        <v>2973</v>
      </c>
      <c r="O279" s="20">
        <v>2462</v>
      </c>
      <c r="P279" s="20">
        <f>1-(N279/D279)</f>
        <v>0.00468697689989956</v>
      </c>
      <c r="Q279" s="20">
        <f>O279-K279</f>
        <v>1281.36</v>
      </c>
      <c r="R279" s="20">
        <f>(Q279/K279*100)</f>
        <v>108.530966255590</v>
      </c>
      <c r="S279" s="21"/>
      <c r="T279" s="21"/>
      <c r="U279" s="21"/>
      <c r="V279" s="21"/>
    </row>
    <row r="280" ht="27" customHeight="1">
      <c r="A280" t="s" s="22">
        <v>269</v>
      </c>
      <c r="B280" t="s" s="23">
        <v>270</v>
      </c>
      <c r="C280" t="s" s="24">
        <v>271</v>
      </c>
      <c r="D280" s="25">
        <v>2987</v>
      </c>
      <c r="E280" s="25">
        <v>18</v>
      </c>
      <c r="F280" s="25">
        <f>D280*(100-E280)/100</f>
        <v>2449.34</v>
      </c>
      <c r="G280" s="25">
        <v>5</v>
      </c>
      <c r="H280" t="s" s="23">
        <v>28</v>
      </c>
      <c r="I280" s="25">
        <v>991</v>
      </c>
      <c r="J280" s="25">
        <v>150</v>
      </c>
      <c r="K280" s="25">
        <f>I280*1.04+J280</f>
        <v>1180.64</v>
      </c>
      <c r="L280" s="25">
        <f>F280-K280</f>
        <v>1268.7</v>
      </c>
      <c r="M280" s="25">
        <f>100*L280/K280</f>
        <v>107.458666485974</v>
      </c>
      <c r="N280" s="25">
        <v>3580</v>
      </c>
      <c r="O280" s="25">
        <v>2978</v>
      </c>
      <c r="P280" s="25">
        <f>1-(N280/D280)</f>
        <v>-0.198526950117174</v>
      </c>
      <c r="Q280" s="25">
        <f>O280-K280</f>
        <v>1797.36</v>
      </c>
      <c r="R280" s="25">
        <f>(Q280/K280*100)</f>
        <v>152.236075348963</v>
      </c>
      <c r="S280" s="26"/>
      <c r="T280" s="26"/>
      <c r="U280" s="26"/>
      <c r="V280" s="26"/>
    </row>
    <row r="281" ht="51" customHeight="1">
      <c r="A281" t="s" s="22">
        <v>272</v>
      </c>
      <c r="B281" t="s" s="23">
        <v>218</v>
      </c>
      <c r="C281" t="s" s="24">
        <v>273</v>
      </c>
      <c r="D281" s="25">
        <v>2680</v>
      </c>
      <c r="E281" s="25">
        <v>18</v>
      </c>
      <c r="F281" s="25">
        <f>D281*(100-E281)/100</f>
        <v>2197.6</v>
      </c>
      <c r="G281" s="25">
        <v>6</v>
      </c>
      <c r="H281" t="s" s="23">
        <v>28</v>
      </c>
      <c r="I281" s="25">
        <v>714</v>
      </c>
      <c r="J281" s="25">
        <v>230</v>
      </c>
      <c r="K281" s="25">
        <f>I281*1.04+J281</f>
        <v>972.5599999999999</v>
      </c>
      <c r="L281" s="25">
        <f>F281-K281</f>
        <v>1225.04</v>
      </c>
      <c r="M281" s="25">
        <f>100*L281/K281</f>
        <v>125.960352060541</v>
      </c>
      <c r="N281" s="25">
        <v>2978</v>
      </c>
      <c r="O281" s="25">
        <v>2326</v>
      </c>
      <c r="P281" s="25">
        <f>1-(N281/D281)</f>
        <v>-0.111194029850746</v>
      </c>
      <c r="Q281" s="25">
        <f>O281-K281</f>
        <v>1353.44</v>
      </c>
      <c r="R281" s="25">
        <f>(Q281/K281*100)</f>
        <v>139.162622357490</v>
      </c>
      <c r="S281" s="26"/>
      <c r="T281" s="26"/>
      <c r="U281" s="26"/>
      <c r="V281" s="26"/>
    </row>
    <row r="282" ht="51" customHeight="1">
      <c r="A282" t="s" s="22">
        <v>272</v>
      </c>
      <c r="B282" t="s" s="23">
        <v>218</v>
      </c>
      <c r="C282" t="s" s="24">
        <v>273</v>
      </c>
      <c r="D282" s="25">
        <v>2680</v>
      </c>
      <c r="E282" s="25">
        <v>18</v>
      </c>
      <c r="F282" s="25">
        <f>D282*(100-E282)/100</f>
        <v>2197.6</v>
      </c>
      <c r="G282" s="25">
        <v>6</v>
      </c>
      <c r="H282" t="s" s="23">
        <v>28</v>
      </c>
      <c r="I282" s="25">
        <v>714</v>
      </c>
      <c r="J282" s="25">
        <v>230</v>
      </c>
      <c r="K282" s="25">
        <f>I282*1.04+J282</f>
        <v>972.5599999999999</v>
      </c>
      <c r="L282" s="25">
        <f>F282-K282</f>
        <v>1225.04</v>
      </c>
      <c r="M282" s="25">
        <f>100*L282/K282</f>
        <v>125.960352060541</v>
      </c>
      <c r="N282" s="25">
        <v>2978</v>
      </c>
      <c r="O282" s="25">
        <v>2326</v>
      </c>
      <c r="P282" s="25">
        <f>1-(N282/D282)</f>
        <v>-0.111194029850746</v>
      </c>
      <c r="Q282" s="25">
        <f>O282-K282</f>
        <v>1353.44</v>
      </c>
      <c r="R282" s="25">
        <f>(Q282/K282*100)</f>
        <v>139.162622357490</v>
      </c>
      <c r="S282" s="26"/>
      <c r="T282" s="26"/>
      <c r="U282" s="26"/>
      <c r="V282" s="26"/>
    </row>
    <row r="283" ht="51" customHeight="1">
      <c r="A283" t="s" s="22">
        <v>272</v>
      </c>
      <c r="B283" t="s" s="23">
        <v>218</v>
      </c>
      <c r="C283" t="s" s="24">
        <v>273</v>
      </c>
      <c r="D283" s="25">
        <v>2680</v>
      </c>
      <c r="E283" s="25">
        <v>18</v>
      </c>
      <c r="F283" s="25">
        <f>D283*(100-E283)/100</f>
        <v>2197.6</v>
      </c>
      <c r="G283" s="25">
        <v>6</v>
      </c>
      <c r="H283" t="s" s="23">
        <v>28</v>
      </c>
      <c r="I283" s="25">
        <v>714</v>
      </c>
      <c r="J283" s="25">
        <v>230</v>
      </c>
      <c r="K283" s="25">
        <f>I283*1.04+J283</f>
        <v>972.5599999999999</v>
      </c>
      <c r="L283" s="25">
        <f>F283-K283</f>
        <v>1225.04</v>
      </c>
      <c r="M283" s="25">
        <f>100*L283/K283</f>
        <v>125.960352060541</v>
      </c>
      <c r="N283" s="25">
        <v>2980</v>
      </c>
      <c r="O283" s="25">
        <v>2328</v>
      </c>
      <c r="P283" s="25">
        <f>1-(N283/D283)</f>
        <v>-0.111940298507463</v>
      </c>
      <c r="Q283" s="25">
        <f>O283-K283</f>
        <v>1355.44</v>
      </c>
      <c r="R283" s="25">
        <f>(Q283/K283*100)</f>
        <v>139.368265197006</v>
      </c>
      <c r="S283" s="26"/>
      <c r="T283" s="26"/>
      <c r="U283" s="26"/>
      <c r="V283" s="26"/>
    </row>
    <row r="284" ht="39" customHeight="1">
      <c r="A284" t="s" s="22">
        <v>148</v>
      </c>
      <c r="B284" t="s" s="23">
        <v>83</v>
      </c>
      <c r="C284" t="s" s="24">
        <v>84</v>
      </c>
      <c r="D284" s="25">
        <v>5200</v>
      </c>
      <c r="E284" s="25">
        <v>18</v>
      </c>
      <c r="F284" s="25">
        <f>D284*(100-E284)/100</f>
        <v>4264</v>
      </c>
      <c r="G284" s="25">
        <v>10</v>
      </c>
      <c r="H284" t="s" s="23">
        <v>28</v>
      </c>
      <c r="I284" s="25">
        <v>2358</v>
      </c>
      <c r="J284" s="25">
        <v>200</v>
      </c>
      <c r="K284" s="25">
        <f>I284*1.04+J284</f>
        <v>2652.32</v>
      </c>
      <c r="L284" s="25">
        <f>F284-K284</f>
        <v>1611.68</v>
      </c>
      <c r="M284" s="25">
        <f>100*L284/K284</f>
        <v>60.7649152440128</v>
      </c>
      <c r="N284" s="25">
        <v>4998</v>
      </c>
      <c r="O284" s="25">
        <v>4000</v>
      </c>
      <c r="P284" s="25">
        <f>1-(N284/D284)</f>
        <v>0.0388461538461538</v>
      </c>
      <c r="Q284" s="25">
        <f>O284-K284</f>
        <v>1347.68</v>
      </c>
      <c r="R284" s="25">
        <f>(Q284/K284*100)</f>
        <v>50.8113651444773</v>
      </c>
      <c r="S284" s="26"/>
      <c r="T284" s="26"/>
      <c r="U284" s="26"/>
      <c r="V284" s="26"/>
    </row>
    <row r="285" ht="39" customHeight="1">
      <c r="A285" t="s" s="22">
        <v>148</v>
      </c>
      <c r="B285" t="s" s="23">
        <v>83</v>
      </c>
      <c r="C285" t="s" s="24">
        <v>84</v>
      </c>
      <c r="D285" s="25">
        <v>5200</v>
      </c>
      <c r="E285" s="25">
        <v>18</v>
      </c>
      <c r="F285" s="25">
        <f>D285*(100-E285)/100</f>
        <v>4264</v>
      </c>
      <c r="G285" s="25">
        <v>10</v>
      </c>
      <c r="H285" t="s" s="23">
        <v>28</v>
      </c>
      <c r="I285" s="25">
        <v>2358</v>
      </c>
      <c r="J285" s="25">
        <v>200</v>
      </c>
      <c r="K285" s="25">
        <f>I285*1.04+J285</f>
        <v>2652.32</v>
      </c>
      <c r="L285" s="25">
        <f>F285-K285</f>
        <v>1611.68</v>
      </c>
      <c r="M285" s="25">
        <f>100*L285/K285</f>
        <v>60.7649152440128</v>
      </c>
      <c r="N285" s="25">
        <v>4978</v>
      </c>
      <c r="O285" s="25">
        <v>3983</v>
      </c>
      <c r="P285" s="25">
        <f>1-(N285/D285)</f>
        <v>0.0426923076923077</v>
      </c>
      <c r="Q285" s="25">
        <f>O285-K285</f>
        <v>1330.68</v>
      </c>
      <c r="R285" s="25">
        <f>(Q285/K285*100)</f>
        <v>50.1704168426133</v>
      </c>
      <c r="S285" s="26"/>
      <c r="T285" s="26"/>
      <c r="U285" s="26"/>
      <c r="V285" s="26"/>
    </row>
    <row r="286" ht="39" customHeight="1">
      <c r="A286" t="s" s="22">
        <v>148</v>
      </c>
      <c r="B286" t="s" s="23">
        <v>83</v>
      </c>
      <c r="C286" t="s" s="24">
        <v>84</v>
      </c>
      <c r="D286" s="25">
        <v>5200</v>
      </c>
      <c r="E286" s="25">
        <v>18</v>
      </c>
      <c r="F286" s="25">
        <f>D286*(100-E286)/100</f>
        <v>4264</v>
      </c>
      <c r="G286" s="25">
        <v>10</v>
      </c>
      <c r="H286" t="s" s="23">
        <v>28</v>
      </c>
      <c r="I286" s="25">
        <v>2358</v>
      </c>
      <c r="J286" s="25">
        <v>200</v>
      </c>
      <c r="K286" s="25">
        <f>I286*1.04+J286</f>
        <v>2652.32</v>
      </c>
      <c r="L286" s="25">
        <f>F286-K286</f>
        <v>1611.68</v>
      </c>
      <c r="M286" s="25">
        <f>100*L286/K286</f>
        <v>60.7649152440128</v>
      </c>
      <c r="N286" s="25">
        <v>4978</v>
      </c>
      <c r="O286" s="25">
        <v>3983</v>
      </c>
      <c r="P286" s="25">
        <f>1-(N286/D286)</f>
        <v>0.0426923076923077</v>
      </c>
      <c r="Q286" s="25">
        <f>O286-K286</f>
        <v>1330.68</v>
      </c>
      <c r="R286" s="25">
        <f>(Q286/K286*100)</f>
        <v>50.1704168426133</v>
      </c>
      <c r="S286" s="26"/>
      <c r="T286" s="26"/>
      <c r="U286" s="26"/>
      <c r="V286" s="26"/>
    </row>
    <row r="287" ht="61.55" customHeight="1">
      <c r="A287" t="s" s="9">
        <v>7</v>
      </c>
      <c r="B287" t="s" s="10">
        <v>8</v>
      </c>
      <c r="C287" t="s" s="10">
        <v>9</v>
      </c>
      <c r="D287" t="s" s="10">
        <v>10</v>
      </c>
      <c r="E287" t="s" s="10">
        <v>11</v>
      </c>
      <c r="F287" t="s" s="10">
        <v>12</v>
      </c>
      <c r="G287" t="s" s="10">
        <v>13</v>
      </c>
      <c r="H287" t="s" s="10">
        <v>14</v>
      </c>
      <c r="I287" t="s" s="10">
        <v>15</v>
      </c>
      <c r="J287" t="s" s="10">
        <v>16</v>
      </c>
      <c r="K287" t="s" s="10">
        <v>17</v>
      </c>
      <c r="L287" t="s" s="10">
        <v>18</v>
      </c>
      <c r="M287" t="s" s="10">
        <v>19</v>
      </c>
      <c r="N287" t="s" s="10">
        <v>20</v>
      </c>
      <c r="O287" t="s" s="10">
        <v>21</v>
      </c>
      <c r="P287" t="s" s="10">
        <v>22</v>
      </c>
      <c r="Q287" t="s" s="10">
        <v>23</v>
      </c>
      <c r="R287" t="s" s="10">
        <v>24</v>
      </c>
      <c r="S287" s="11"/>
      <c r="T287" s="11"/>
      <c r="U287" s="11"/>
      <c r="V287" s="11"/>
    </row>
    <row r="288" ht="39" customHeight="1">
      <c r="A288" t="s" s="22">
        <v>148</v>
      </c>
      <c r="B288" t="s" s="23">
        <v>83</v>
      </c>
      <c r="C288" t="s" s="24">
        <v>84</v>
      </c>
      <c r="D288" s="25">
        <v>5200</v>
      </c>
      <c r="E288" s="25">
        <v>18</v>
      </c>
      <c r="F288" s="25">
        <f>D288*(100-E288)/100</f>
        <v>4264</v>
      </c>
      <c r="G288" s="25">
        <v>10</v>
      </c>
      <c r="H288" t="s" s="23">
        <v>28</v>
      </c>
      <c r="I288" s="25">
        <v>2358</v>
      </c>
      <c r="J288" s="25">
        <v>200</v>
      </c>
      <c r="K288" s="25">
        <f>I288*1.04+J288</f>
        <v>2652.32</v>
      </c>
      <c r="L288" s="25">
        <f>F288-K288</f>
        <v>1611.68</v>
      </c>
      <c r="M288" s="25">
        <f>100*L288/K288</f>
        <v>60.7649152440128</v>
      </c>
      <c r="N288" s="25">
        <v>4978</v>
      </c>
      <c r="O288" s="25">
        <v>3983</v>
      </c>
      <c r="P288" s="25">
        <f>1-(N288/D288)</f>
        <v>0.0426923076923077</v>
      </c>
      <c r="Q288" s="25">
        <f>O288-K288</f>
        <v>1330.68</v>
      </c>
      <c r="R288" s="25">
        <f>(Q288/K288*100)</f>
        <v>50.1704168426133</v>
      </c>
      <c r="S288" s="26"/>
      <c r="T288" s="26"/>
      <c r="U288" s="26"/>
      <c r="V288" s="26"/>
    </row>
    <row r="289" ht="19.55" customHeight="1">
      <c r="A289" s="137"/>
      <c r="B289" s="41"/>
      <c r="C289" s="41"/>
      <c r="D289" s="41"/>
      <c r="E289" s="41"/>
      <c r="F289" s="40">
        <f>D289*(100-E289)/100</f>
        <v>0</v>
      </c>
      <c r="G289" s="41"/>
      <c r="H289" s="41"/>
      <c r="I289" s="41"/>
      <c r="J289" s="41"/>
      <c r="K289" s="40">
        <f>I289*1.04+J289</f>
        <v>0</v>
      </c>
      <c r="L289" s="40">
        <f>F289-K289</f>
        <v>0</v>
      </c>
      <c r="M289" s="41">
        <f>100*L289/K289</f>
      </c>
      <c r="N289" s="41"/>
      <c r="O289" s="41"/>
      <c r="P289" s="41"/>
      <c r="Q289" s="40">
        <f>O289-K289</f>
        <v>0</v>
      </c>
      <c r="R289" s="41">
        <f>(Q289/K289*100)</f>
      </c>
      <c r="S289" s="41"/>
      <c r="T289" s="41"/>
      <c r="U289" s="41"/>
      <c r="V289" s="41"/>
    </row>
    <row r="290" ht="19.55" customHeight="1">
      <c r="A290" s="137"/>
      <c r="B290" s="41"/>
      <c r="C290" s="41"/>
      <c r="D290" s="41"/>
      <c r="E290" s="41"/>
      <c r="F290" s="40">
        <f>D290*(100-E290)/100</f>
        <v>0</v>
      </c>
      <c r="G290" s="41"/>
      <c r="H290" s="41"/>
      <c r="I290" s="41"/>
      <c r="J290" s="41"/>
      <c r="K290" s="40">
        <f>I290*1.04+J290</f>
        <v>0</v>
      </c>
      <c r="L290" s="40">
        <f>F290-K290</f>
        <v>0</v>
      </c>
      <c r="M290" s="41">
        <f>100*L290/K290</f>
      </c>
      <c r="N290" s="41"/>
      <c r="O290" s="41"/>
      <c r="P290" s="41"/>
      <c r="Q290" s="40">
        <f>O290-K290</f>
        <v>0</v>
      </c>
      <c r="R290" s="41">
        <f>(Q290/K290*100)</f>
      </c>
      <c r="S290" s="41"/>
      <c r="T290" s="41"/>
      <c r="U290" s="41"/>
      <c r="V290" s="41"/>
    </row>
    <row r="291" ht="19.55" customHeight="1">
      <c r="A291" s="137"/>
      <c r="B291" s="41"/>
      <c r="C291" s="41"/>
      <c r="D291" s="41"/>
      <c r="E291" s="41"/>
      <c r="F291" s="40">
        <f>D291*(100-E291)/100</f>
        <v>0</v>
      </c>
      <c r="G291" s="41"/>
      <c r="H291" s="41"/>
      <c r="I291" s="41"/>
      <c r="J291" s="41"/>
      <c r="K291" s="40">
        <f>I291*1.04+J291</f>
        <v>0</v>
      </c>
      <c r="L291" s="40">
        <f>F291-K291</f>
        <v>0</v>
      </c>
      <c r="M291" s="41">
        <f>100*L291/K291</f>
      </c>
      <c r="N291" s="41"/>
      <c r="O291" s="41"/>
      <c r="P291" s="41"/>
      <c r="Q291" s="40">
        <f>O291-K291</f>
        <v>0</v>
      </c>
      <c r="R291" s="41">
        <f>(Q291/K291*100)</f>
      </c>
      <c r="S291" s="41"/>
      <c r="T291" s="41"/>
      <c r="U291" s="41"/>
      <c r="V291" s="41"/>
    </row>
    <row r="292" ht="61.55" customHeight="1">
      <c r="A292" t="s" s="9">
        <v>7</v>
      </c>
      <c r="B292" t="s" s="10">
        <v>8</v>
      </c>
      <c r="C292" t="s" s="10">
        <v>9</v>
      </c>
      <c r="D292" t="s" s="10">
        <v>10</v>
      </c>
      <c r="E292" t="s" s="10">
        <v>11</v>
      </c>
      <c r="F292" t="s" s="10">
        <v>12</v>
      </c>
      <c r="G292" t="s" s="10">
        <v>13</v>
      </c>
      <c r="H292" t="s" s="10">
        <v>14</v>
      </c>
      <c r="I292" t="s" s="10">
        <v>15</v>
      </c>
      <c r="J292" t="s" s="10">
        <v>16</v>
      </c>
      <c r="K292" t="s" s="10">
        <v>17</v>
      </c>
      <c r="L292" t="s" s="10">
        <v>18</v>
      </c>
      <c r="M292" t="s" s="10">
        <v>19</v>
      </c>
      <c r="N292" t="s" s="10">
        <v>20</v>
      </c>
      <c r="O292" t="s" s="10">
        <v>21</v>
      </c>
      <c r="P292" t="s" s="10">
        <v>22</v>
      </c>
      <c r="Q292" t="s" s="10">
        <v>23</v>
      </c>
      <c r="R292" t="s" s="10">
        <v>24</v>
      </c>
      <c r="S292" s="11"/>
      <c r="T292" s="11"/>
      <c r="U292" s="11"/>
      <c r="V292" s="11"/>
    </row>
    <row r="293" ht="19.55" customHeight="1">
      <c r="A293" s="137"/>
      <c r="B293" s="41"/>
      <c r="C293" s="41"/>
      <c r="D293" s="41"/>
      <c r="E293" s="41"/>
      <c r="F293" s="40">
        <f>SUM(F2:F292)</f>
        <v>956093.04</v>
      </c>
      <c r="G293" s="41"/>
      <c r="H293" s="41"/>
      <c r="I293" s="40">
        <f>SUM(I2:I292)</f>
        <v>401559</v>
      </c>
      <c r="J293" s="41"/>
      <c r="K293" s="40">
        <f>SUM(K2:K292)</f>
        <v>474391.36</v>
      </c>
      <c r="L293" s="40">
        <f>F293-K293</f>
        <v>481701.68</v>
      </c>
      <c r="M293" s="40">
        <f>100*L293/K293</f>
        <v>101.5409892794</v>
      </c>
      <c r="N293" s="41"/>
      <c r="O293" s="40">
        <f>SUM(O2:O292)</f>
        <v>668730</v>
      </c>
      <c r="P293" s="41">
        <f>1-(N293/D293)</f>
      </c>
      <c r="Q293" s="40">
        <f>O293-K293</f>
        <v>194338.64</v>
      </c>
      <c r="R293" s="40">
        <f>(Q293/K293*100)</f>
        <v>40.9658894293522</v>
      </c>
      <c r="S293" s="41"/>
      <c r="T293" s="41"/>
      <c r="U293" s="41"/>
      <c r="V293" s="41"/>
    </row>
  </sheetData>
  <hyperlinks>
    <hyperlink ref="A8" r:id="rId1" location="" tooltip="" display="OutRun 2006: Coast 2 Coast (PlayStation Portable, 2006)　中古"/>
    <hyperlink ref="A9" r:id="rId2" location="" tooltip="" display="Spider-Man 3 "/>
    <hyperlink ref="A11" r:id="rId3" location="" tooltip="" display="PS3 - SBK SUPERBIKE WORLD CHAMPIONSHIP"/>
    <hyperlink ref="A13" r:id="rId4" location="" tooltip="" display="Kingdom Hearts 358/2 Days "/>
    <hyperlink ref="A17" r:id="rId5" location="" tooltip="" display="Resistance 2"/>
    <hyperlink ref="A20" r:id="rId6" location="" tooltip="" display="Kingdom Hearts 358/2 Days "/>
    <hyperlink ref="A21" r:id="rId7" location="" tooltip="" display="Kingdom Hearts 358/2 Days "/>
    <hyperlink ref="A22" r:id="rId8" location="" tooltip="" display="The Black Eyed Peas Experience"/>
    <hyperlink ref="A25" r:id="rId9" location="" tooltip="" display="Bulletstorm (Xbox 360"/>
    <hyperlink ref="A30" r:id="rId10" location="" tooltip="" display="Guyver: Complete Box Set"/>
    <hyperlink ref="A47" r:id="rId11" location="" tooltip="" display="NEW Disney Universe"/>
    <hyperlink ref="A48" r:id="rId12" location="" tooltip="" display="Cowboy Bebop: The Movie"/>
    <hyperlink ref="A49" r:id="rId13" location="" tooltip="" display="Cowboy Bebop: The Movie"/>
    <hyperlink ref="A50" r:id="rId14" location="" tooltip="" display="Mass Effect 3 "/>
    <hyperlink ref="A65" r:id="rId15" location="" tooltip="" display="Billy Blanks - Basic Training Bootcamp "/>
    <hyperlink ref="A66" r:id="rId16" location="" tooltip="" display="Billy Blanks - Basic Training Bootcamp "/>
    <hyperlink ref="A67" r:id="rId17" location="" tooltip="" display="Billy Blanks - Basic Training Bootcamp "/>
    <hyperlink ref="A68" r:id="rId18" location="" tooltip="" display="Billy Blanks - Basic Training Bootcamp "/>
    <hyperlink ref="A69" r:id="rId19" location="" tooltip="" display="Billy Blanks - Basic Training Bootcamp "/>
    <hyperlink ref="A70" r:id="rId20" location="" tooltip="" display="Billy Blanks - Basic Training Bootcamp "/>
    <hyperlink ref="A71" r:id="rId21" location="" tooltip="" display="Billy Blanks - Basic Training Bootcamp "/>
    <hyperlink ref="A72" r:id="rId22" location="" tooltip="" display="Billy Blanks - Basic Training Bootcamp "/>
    <hyperlink ref="A73" r:id="rId23" location="" tooltip="" display="Billy Blanks - Basic Training Bootcamp "/>
    <hyperlink ref="A74" r:id="rId24" location="" tooltip="" display="Billy Blanks - Basic Training Bootcamp "/>
    <hyperlink ref="A76" r:id="rId25" location="" tooltip="" display="Psalms of Planets Eureka 7 Seven Complete Best "/>
    <hyperlink ref="A77" r:id="rId26" location="" tooltip="" display="Psalms of Planets Eureka 7 Seven Complete Best "/>
    <hyperlink ref="A78" r:id="rId27" location="" tooltip="" display="Tiger Woods PGA Tour 13&#10;"/>
    <hyperlink ref="A79" r:id="rId28" location="" tooltip="" display="Capcom Classics Collection Vol. 2 "/>
    <hyperlink ref="A80" r:id="rId29" location="" tooltip="" display="Capcom Classics Collection Vol. 2 "/>
    <hyperlink ref="A85" r:id="rId30" location="" tooltip="" display="The Mentalist: The Complete Third Season"/>
    <hyperlink ref="A87" r:id="rId31" location="" tooltip="" display="The Mentalist: The Complete Third Season"/>
    <hyperlink ref="A88" r:id="rId32" location="" tooltip="" display="PINK FLOYD IS ANYBODY OUT THERE THE WALL"/>
    <hyperlink ref="A89" r:id="rId33" location="" tooltip="" display="PINK FLOYD IS ANYBODY OUT THERE THE WALL"/>
    <hyperlink ref="A101" r:id="rId34" location="" tooltip="" display="CALL OF DUTY: THE WAR COLLECTION"/>
    <hyperlink ref="A103" r:id="rId35" location="" tooltip="" display="Ridge Racer Unbounded"/>
    <hyperlink ref="A104" r:id="rId36" location="" tooltip="" display="Ridge Racer Unbounded"/>
    <hyperlink ref="A122" r:id="rId37" location="" tooltip="" display="Gossip Girl: The Complete Fourth Season"/>
    <hyperlink ref="A123" r:id="rId38" location="" tooltip="" display="Gossip Girl: The Complete Fourth Season"/>
    <hyperlink ref="A124" r:id="rId39" location="" tooltip="" display="Gossip Girl: The Complete Fourth Season"/>
    <hyperlink ref="A125" r:id="rId40" location="" tooltip="" display="Gossip Girl: The Complete Fourth Season"/>
    <hyperlink ref="A127" r:id="rId41" location="" tooltip="" display="Bones: The Complete Sixth Season"/>
    <hyperlink ref="A128" r:id="rId42" location="" tooltip="" display="Bones: The Complete Sixth Season"/>
    <hyperlink ref="A130" r:id="rId43" location="" tooltip="" display="Resistance 2"/>
    <hyperlink ref="A131" r:id="rId44" location="" tooltip="" display="Resistance 2"/>
    <hyperlink ref="A136" r:id="rId45" location="" tooltip="" display="SPACE INVADERS EXTREME 2"/>
    <hyperlink ref="A137" r:id="rId46" location="" tooltip="" display="SPACE INVADERS EXTREME 2"/>
    <hyperlink ref="A144" r:id="rId47" location="" tooltip="" display="OutRun 2006: Coast 2 Coast (PlayStation Portable, 2006)　中古"/>
    <hyperlink ref="A145" r:id="rId48" location="" tooltip="" display="OutRun 2006: Coast 2 Coast (PlayStation Portable, 2006)　中古"/>
    <hyperlink ref="A146" r:id="rId49" location="" tooltip="" display="OutRun 2006: Coast 2 Coast (PlayStation Portable, 2006)　中古"/>
    <hyperlink ref="A158" r:id="rId50" location="" tooltip="" display="SPACE INVADERS EXTREME 2"/>
    <hyperlink ref="A161" r:id="rId51" location="" tooltip="" display="VIDEO GAME PS3 Guitar Hero World "/>
    <hyperlink ref="A162" r:id="rId52" location="" tooltip="" display="QUAKE 4 XBOX 360"/>
    <hyperlink ref="A165" r:id="rId53" location="" tooltip="" display="FERRARI CHALLENGE "/>
    <hyperlink ref="A166" r:id="rId54" location="" tooltip="" display="FERRARI CHALLENGE "/>
    <hyperlink ref="A170" r:id="rId55" location="" tooltip="" display="Little Big Planet 2"/>
    <hyperlink ref="A174" r:id="rId56" location="" tooltip="" display="Michael Jackson - GHOSTS"/>
    <hyperlink ref="A175" r:id="rId57" location="" tooltip="" display="Michael Jackson - GHOSTS"/>
    <hyperlink ref="A176" r:id="rId58" location="" tooltip="" display="Michael Jackson - GHOSTS"/>
    <hyperlink ref="A181" r:id="rId59" location="" tooltip="" display="PS3 NCIS"/>
    <hyperlink ref="A186" r:id="rId60" location="" tooltip="" display="Sophie's Choice"/>
    <hyperlink ref="A197" r:id="rId61" location="" tooltip="" display="Sophie's Choice"/>
    <hyperlink ref="A198" r:id="rId62" location="" tooltip="" display="RollerCoaster Tycoon 3 GOLD"/>
    <hyperlink ref="A205" r:id="rId63" location="" tooltip="" display="Up in Smoke"/>
    <hyperlink ref="A212" r:id="rId64" location="" tooltip="" display="Apache Air Assault Game"/>
    <hyperlink ref="A223" r:id="rId65" location="" tooltip="" display="DEEP PURPLE - LIVE IN CALIFORNIA 74 "/>
    <hyperlink ref="A224" r:id="rId66" location="" tooltip="" display="DEEP PURPLE - LIVE IN CALIFORNIA 74 "/>
    <hyperlink ref="A228" r:id="rId67" location="" tooltip="" display="LARAAJI - AMBIENT 3: DAY OF RADIANCE"/>
    <hyperlink ref="A229" r:id="rId68" location="" tooltip="" display="LARAAJI - AMBIENT 3: DAY OF RADIANCE"/>
    <hyperlink ref="A232" r:id="rId69" location="" tooltip="" display="Gossip Girl: The Complete Third Season"/>
    <hyperlink ref="A233" r:id="rId70" location="" tooltip="" display="Game of Thrones: The Complete First Season"/>
    <hyperlink ref="A250" r:id="rId71" location="" tooltip="" display="Psalms of Planets Eureka 7 Seven Complete Best "/>
    <hyperlink ref="A251" r:id="rId72" location="" tooltip="" display="Psalms of Planets Eureka 7 Seven Complete Best "/>
    <hyperlink ref="A252" r:id="rId73" location="" tooltip="" display="Psalms of Planets Eureka 7 Seven Complete Best "/>
    <hyperlink ref="A256" r:id="rId74" location="" tooltip="" display="Gossip Girl: The Complete Fourth Season"/>
    <hyperlink ref="A257" r:id="rId75" location="" tooltip="" display="Gossip Girl: The Complete Fourth Season"/>
    <hyperlink ref="A259" r:id="rId76" location="" tooltip="" display="Gossip Girl: The Complete Fourth Season"/>
    <hyperlink ref="A260" r:id="rId77" location="" tooltip="" display="Gossip Girl: The Complete Fourth Season"/>
    <hyperlink ref="A266" r:id="rId78" location="" tooltip="" display="Shame (Blu-ray/DVD"/>
    <hyperlink ref="A267" r:id="rId79" location="" tooltip="" display="Shame (Blu-ray/DVD"/>
  </hyperlinks>
  <pageMargins left="0.787401" right="0.787401" top="0.787401" bottom="0.787401" header="0.393701" footer="0.393701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F16"/>
  <sheetViews>
    <sheetView workbookViewId="0" showGridLines="0" defaultGridColor="1"/>
  </sheetViews>
  <sheetFormatPr defaultColWidth="10.8333" defaultRowHeight="20" customHeight="1" outlineLevelRow="0" outlineLevelCol="0"/>
  <cols>
    <col min="1" max="6" width="10.3516" style="138" customWidth="1"/>
    <col min="7" max="16384" width="10.8516" style="138" customWidth="1"/>
  </cols>
  <sheetData>
    <row r="1" ht="14.5" customHeight="1">
      <c r="A1" s="8"/>
      <c r="B1" s="8"/>
      <c r="C1" s="8"/>
      <c r="D1" s="8"/>
      <c r="E1" s="8"/>
      <c r="F1" s="8"/>
    </row>
    <row r="2" ht="14.5" customHeight="1">
      <c r="A2" s="139"/>
      <c r="B2" s="140"/>
      <c r="C2" s="140"/>
      <c r="D2" s="140"/>
      <c r="E2" s="140"/>
      <c r="F2" s="140"/>
    </row>
    <row r="3" ht="14.5" customHeight="1">
      <c r="A3" s="139"/>
      <c r="B3" s="140"/>
      <c r="C3" s="140"/>
      <c r="D3" s="140"/>
      <c r="E3" s="140"/>
      <c r="F3" s="140"/>
    </row>
    <row r="4" ht="14.5" customHeight="1">
      <c r="A4" s="139"/>
      <c r="B4" s="140"/>
      <c r="C4" s="140"/>
      <c r="D4" s="140"/>
      <c r="E4" s="140"/>
      <c r="F4" s="140"/>
    </row>
    <row r="5" ht="14.5" customHeight="1">
      <c r="A5" s="139"/>
      <c r="B5" s="140"/>
      <c r="C5" s="140"/>
      <c r="D5" s="140"/>
      <c r="E5" s="140"/>
      <c r="F5" s="140"/>
    </row>
    <row r="6" ht="14.5" customHeight="1">
      <c r="A6" s="139"/>
      <c r="B6" s="140"/>
      <c r="C6" s="140"/>
      <c r="D6" s="140"/>
      <c r="E6" s="140"/>
      <c r="F6" s="140"/>
    </row>
    <row r="7" ht="14.5" customHeight="1">
      <c r="A7" s="139"/>
      <c r="B7" s="140"/>
      <c r="C7" s="140"/>
      <c r="D7" s="140"/>
      <c r="E7" s="140"/>
      <c r="F7" s="140"/>
    </row>
    <row r="8" ht="14.5" customHeight="1">
      <c r="A8" s="139"/>
      <c r="B8" s="140"/>
      <c r="C8" s="140"/>
      <c r="D8" s="140"/>
      <c r="E8" s="140"/>
      <c r="F8" s="140"/>
    </row>
    <row r="9" ht="14.5" customHeight="1">
      <c r="A9" s="139"/>
      <c r="B9" s="140"/>
      <c r="C9" s="140"/>
      <c r="D9" s="140"/>
      <c r="E9" s="140"/>
      <c r="F9" s="140"/>
    </row>
    <row r="10" ht="14.5" customHeight="1">
      <c r="A10" s="139"/>
      <c r="B10" s="140"/>
      <c r="C10" s="140"/>
      <c r="D10" s="140"/>
      <c r="E10" s="140"/>
      <c r="F10" s="140"/>
    </row>
    <row r="11" ht="14.5" customHeight="1">
      <c r="A11" s="139"/>
      <c r="B11" s="140"/>
      <c r="C11" s="140"/>
      <c r="D11" s="140"/>
      <c r="E11" s="140"/>
      <c r="F11" s="140"/>
    </row>
    <row r="12" ht="14.5" customHeight="1">
      <c r="A12" s="139"/>
      <c r="B12" s="140"/>
      <c r="C12" s="140"/>
      <c r="D12" s="140"/>
      <c r="E12" s="140"/>
      <c r="F12" s="140"/>
    </row>
    <row r="13" ht="14.5" customHeight="1">
      <c r="A13" s="139"/>
      <c r="B13" s="140"/>
      <c r="C13" s="140"/>
      <c r="D13" s="140"/>
      <c r="E13" s="140"/>
      <c r="F13" s="140"/>
    </row>
    <row r="14" ht="14.5" customHeight="1">
      <c r="A14" s="139"/>
      <c r="B14" s="140"/>
      <c r="C14" s="140"/>
      <c r="D14" s="140"/>
      <c r="E14" s="140"/>
      <c r="F14" s="140"/>
    </row>
    <row r="15" ht="14.5" customHeight="1">
      <c r="A15" s="141"/>
      <c r="B15" s="142"/>
      <c r="C15" s="142"/>
      <c r="D15" s="142"/>
      <c r="E15" s="142"/>
      <c r="F15" s="142"/>
    </row>
    <row r="16" ht="14.5" customHeight="1">
      <c r="A16" s="143"/>
      <c r="B16" s="143"/>
      <c r="C16" s="143"/>
      <c r="D16" s="143"/>
      <c r="E16" s="143"/>
      <c r="F16" s="143"/>
    </row>
  </sheetData>
  <pageMargins left="0.787401" right="0.787401" top="0.787401" bottom="0.787401" header="0.393701" footer="0.393701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F16"/>
  <sheetViews>
    <sheetView workbookViewId="0" showGridLines="0" defaultGridColor="1"/>
  </sheetViews>
  <sheetFormatPr defaultColWidth="10.8333" defaultRowHeight="20" customHeight="1" outlineLevelRow="0" outlineLevelCol="0"/>
  <cols>
    <col min="1" max="6" width="10.3516" style="144" customWidth="1"/>
    <col min="7" max="16384" width="10.8516" style="144" customWidth="1"/>
  </cols>
  <sheetData>
    <row r="1" ht="14.5" customHeight="1">
      <c r="A1" s="8"/>
      <c r="B1" s="8"/>
      <c r="C1" s="8"/>
      <c r="D1" s="8"/>
      <c r="E1" s="8"/>
      <c r="F1" s="8"/>
    </row>
    <row r="2" ht="14.5" customHeight="1">
      <c r="A2" s="139"/>
      <c r="B2" s="140"/>
      <c r="C2" s="140"/>
      <c r="D2" s="140"/>
      <c r="E2" s="140"/>
      <c r="F2" s="140"/>
    </row>
    <row r="3" ht="14.5" customHeight="1">
      <c r="A3" s="139"/>
      <c r="B3" s="140"/>
      <c r="C3" s="140"/>
      <c r="D3" s="140"/>
      <c r="E3" s="140"/>
      <c r="F3" s="140"/>
    </row>
    <row r="4" ht="14.5" customHeight="1">
      <c r="A4" s="139"/>
      <c r="B4" s="140"/>
      <c r="C4" s="140"/>
      <c r="D4" s="140"/>
      <c r="E4" s="140"/>
      <c r="F4" s="140"/>
    </row>
    <row r="5" ht="14.5" customHeight="1">
      <c r="A5" s="139"/>
      <c r="B5" s="140"/>
      <c r="C5" s="140"/>
      <c r="D5" s="140"/>
      <c r="E5" s="140"/>
      <c r="F5" s="140"/>
    </row>
    <row r="6" ht="14.5" customHeight="1">
      <c r="A6" s="139"/>
      <c r="B6" s="140"/>
      <c r="C6" s="140"/>
      <c r="D6" s="140"/>
      <c r="E6" s="140"/>
      <c r="F6" s="140"/>
    </row>
    <row r="7" ht="14.5" customHeight="1">
      <c r="A7" s="139"/>
      <c r="B7" s="140"/>
      <c r="C7" s="140"/>
      <c r="D7" s="140"/>
      <c r="E7" s="140"/>
      <c r="F7" s="140"/>
    </row>
    <row r="8" ht="14.5" customHeight="1">
      <c r="A8" s="139"/>
      <c r="B8" s="140"/>
      <c r="C8" s="140"/>
      <c r="D8" s="140"/>
      <c r="E8" s="140"/>
      <c r="F8" s="140"/>
    </row>
    <row r="9" ht="14.5" customHeight="1">
      <c r="A9" s="139"/>
      <c r="B9" s="140"/>
      <c r="C9" s="140"/>
      <c r="D9" s="140"/>
      <c r="E9" s="140"/>
      <c r="F9" s="140"/>
    </row>
    <row r="10" ht="14.5" customHeight="1">
      <c r="A10" s="139"/>
      <c r="B10" s="140"/>
      <c r="C10" s="140"/>
      <c r="D10" s="140"/>
      <c r="E10" s="140"/>
      <c r="F10" s="140"/>
    </row>
    <row r="11" ht="14.5" customHeight="1">
      <c r="A11" s="139"/>
      <c r="B11" s="140"/>
      <c r="C11" s="140"/>
      <c r="D11" s="140"/>
      <c r="E11" s="140"/>
      <c r="F11" s="140"/>
    </row>
    <row r="12" ht="14.5" customHeight="1">
      <c r="A12" s="139"/>
      <c r="B12" s="140"/>
      <c r="C12" s="140"/>
      <c r="D12" s="140"/>
      <c r="E12" s="140"/>
      <c r="F12" s="140"/>
    </row>
    <row r="13" ht="14.5" customHeight="1">
      <c r="A13" s="139"/>
      <c r="B13" s="140"/>
      <c r="C13" s="140"/>
      <c r="D13" s="140"/>
      <c r="E13" s="140"/>
      <c r="F13" s="140"/>
    </row>
    <row r="14" ht="14.5" customHeight="1">
      <c r="A14" s="139"/>
      <c r="B14" s="140"/>
      <c r="C14" s="140"/>
      <c r="D14" s="140"/>
      <c r="E14" s="140"/>
      <c r="F14" s="140"/>
    </row>
    <row r="15" ht="14.5" customHeight="1">
      <c r="A15" s="141"/>
      <c r="B15" s="142"/>
      <c r="C15" s="142"/>
      <c r="D15" s="142"/>
      <c r="E15" s="142"/>
      <c r="F15" s="142"/>
    </row>
    <row r="16" ht="14.5" customHeight="1">
      <c r="A16" s="143"/>
      <c r="B16" s="143"/>
      <c r="C16" s="143"/>
      <c r="D16" s="143"/>
      <c r="E16" s="143"/>
      <c r="F16" s="143"/>
    </row>
  </sheetData>
  <pageMargins left="0.787401" right="0.787401" top="0.787401" bottom="0.787401" header="0.393701" footer="0.393701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